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v\Documents\Programming\Jitter\Un-ZIPped XLSM versions\"/>
    </mc:Choice>
  </mc:AlternateContent>
  <xr:revisionPtr revIDLastSave="0" documentId="13_ncr:1_{14793D1D-52B6-4B9F-B315-C1DC89DE49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hart" sheetId="3" r:id="rId1"/>
    <sheet name="Data" sheetId="1" r:id="rId2"/>
    <sheet name="Solar Cycle" sheetId="6" r:id="rId3"/>
    <sheet name="Lunar Cycle" sheetId="8" r:id="rId4"/>
    <sheet name="Zoom" sheetId="7" r:id="rId5"/>
    <sheet name="Labels" sheetId="4" r:id="rId6"/>
  </sheets>
  <functionGroups builtInGroupCount="19"/>
  <definedNames>
    <definedName name="Connect">Chart!$Q$7</definedName>
    <definedName name="DecMeanMon">Data!$B$4</definedName>
    <definedName name="DMPC">Data!$B$7</definedName>
    <definedName name="DPC">Data!$B$8</definedName>
    <definedName name="FMPC">Data!$B$6</definedName>
    <definedName name="HasYermZero">Data!$B$14</definedName>
    <definedName name="JitterMax">Data!$D$4</definedName>
    <definedName name="JitterMin">Data!$D$5</definedName>
    <definedName name="JitterRange">Data!$D$6</definedName>
    <definedName name="MaxMonth">Labels!$A$2</definedName>
    <definedName name="MeanMonth">Data!$B$11</definedName>
    <definedName name="MPC">Data!$B$5</definedName>
    <definedName name="n15my">Data!$B$16</definedName>
    <definedName name="n17my">Data!$B$15</definedName>
    <definedName name="PPD">Data!$B$5</definedName>
    <definedName name="PPM">Data!$B$8</definedName>
    <definedName name="StartLunar">Chart!$Q$31</definedName>
    <definedName name="StartSolar">Chart!$Q$17</definedName>
    <definedName name="Yerms">Data!$B$9</definedName>
    <definedName name="YPC">Data!$F$8</definedName>
    <definedName name="ZoomLevel">Zoom!$A$1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C1" i="4" s="1"/>
  <c r="B5" i="7"/>
  <c r="A5" i="7"/>
  <c r="A4" i="7"/>
  <c r="A2" i="8"/>
  <c r="A3" i="8" s="1"/>
  <c r="A4" i="8" s="1"/>
  <c r="A5" i="8" s="1"/>
  <c r="A6" i="8" s="1"/>
  <c r="A7" i="8" s="1"/>
  <c r="A8" i="8" s="1"/>
  <c r="A9" i="8" s="1"/>
  <c r="A10" i="8" s="1"/>
  <c r="F3" i="8"/>
  <c r="F4" i="8"/>
  <c r="F5" i="8" s="1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8" i="1"/>
  <c r="D12" i="1" s="1"/>
  <c r="B4" i="1"/>
  <c r="B8" i="1"/>
  <c r="B9" i="1"/>
  <c r="B16" i="1"/>
  <c r="A2" i="6"/>
  <c r="A3" i="6" s="1"/>
  <c r="A4" i="6" s="1"/>
  <c r="A5" i="6" s="1"/>
  <c r="B3" i="8"/>
  <c r="B4" i="8"/>
  <c r="B5" i="8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I45" i="3"/>
  <c r="A7" i="7"/>
  <c r="A6" i="7"/>
  <c r="B7" i="1"/>
  <c r="I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B15" i="1"/>
  <c r="D11" i="1"/>
  <c r="D14" i="1" s="1"/>
  <c r="D17" i="1"/>
  <c r="B13" i="1"/>
  <c r="B11" i="1"/>
  <c r="B14" i="1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F3" i="6"/>
  <c r="F4" i="6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E8" i="7"/>
  <c r="A8" i="7"/>
  <c r="A9" i="7"/>
  <c r="A3" i="7"/>
  <c r="D2" i="6" l="1"/>
  <c r="C2" i="8"/>
  <c r="D2" i="8"/>
  <c r="A307" i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C2" i="6"/>
  <c r="A6" i="6"/>
  <c r="A11" i="8"/>
  <c r="D18" i="1"/>
  <c r="D15" i="1"/>
  <c r="B17" i="1"/>
  <c r="E2" i="8" l="1"/>
  <c r="E2" i="6"/>
  <c r="A12" i="8"/>
  <c r="A7" i="6"/>
  <c r="D280" i="1"/>
  <c r="D298" i="1"/>
  <c r="D316" i="1"/>
  <c r="D261" i="1"/>
  <c r="D326" i="1"/>
  <c r="D179" i="1"/>
  <c r="D481" i="1"/>
  <c r="D485" i="1"/>
  <c r="D448" i="1"/>
  <c r="D466" i="1"/>
  <c r="D484" i="1"/>
  <c r="D429" i="1"/>
  <c r="D494" i="1"/>
  <c r="D559" i="1"/>
  <c r="D251" i="1"/>
  <c r="D104" i="1"/>
  <c r="D112" i="1"/>
  <c r="D130" i="1"/>
  <c r="D148" i="1"/>
  <c r="D93" i="1"/>
  <c r="D158" i="1"/>
  <c r="D71" i="1"/>
  <c r="D35" i="1"/>
  <c r="D41" i="1"/>
  <c r="D460" i="1"/>
  <c r="D187" i="1"/>
  <c r="D530" i="1"/>
  <c r="B188" i="1"/>
  <c r="B140" i="1"/>
  <c r="B230" i="1"/>
  <c r="B363" i="1"/>
  <c r="B187" i="1"/>
  <c r="D440" i="1"/>
  <c r="D458" i="1"/>
  <c r="D476" i="1"/>
  <c r="D421" i="1"/>
  <c r="D486" i="1"/>
  <c r="D550" i="1"/>
  <c r="D231" i="1"/>
  <c r="D96" i="1"/>
  <c r="D114" i="1"/>
  <c r="D132" i="1"/>
  <c r="D77" i="1"/>
  <c r="D142" i="1"/>
  <c r="D529" i="1"/>
  <c r="D542" i="1"/>
  <c r="D581" i="1"/>
  <c r="D264" i="1"/>
  <c r="D272" i="1"/>
  <c r="D290" i="1"/>
  <c r="D308" i="1"/>
  <c r="D253" i="1"/>
  <c r="D318" i="1"/>
  <c r="D159" i="1"/>
  <c r="D463" i="1"/>
  <c r="D467" i="1"/>
  <c r="D86" i="1"/>
  <c r="D151" i="1"/>
  <c r="D549" i="1"/>
  <c r="B194" i="1"/>
  <c r="B340" i="1"/>
  <c r="B376" i="1"/>
  <c r="B397" i="1"/>
  <c r="D88" i="1"/>
  <c r="D106" i="1"/>
  <c r="D124" i="1"/>
  <c r="D69" i="1"/>
  <c r="D134" i="1"/>
  <c r="D473" i="1"/>
  <c r="D511" i="1"/>
  <c r="D571" i="1"/>
  <c r="D256" i="1"/>
  <c r="D274" i="1"/>
  <c r="D292" i="1"/>
  <c r="D237" i="1"/>
  <c r="D302" i="1"/>
  <c r="D115" i="1"/>
  <c r="D419" i="1"/>
  <c r="D425" i="1"/>
  <c r="D424" i="1"/>
  <c r="D432" i="1"/>
  <c r="D450" i="1"/>
  <c r="D468" i="1"/>
  <c r="D413" i="1"/>
  <c r="D478" i="1"/>
  <c r="D541" i="1"/>
  <c r="D209" i="1"/>
  <c r="D186" i="1"/>
  <c r="D507" i="1"/>
  <c r="D546" i="1"/>
  <c r="B95" i="1"/>
  <c r="B352" i="1"/>
  <c r="B484" i="1"/>
  <c r="B158" i="1"/>
  <c r="B98" i="1"/>
  <c r="D28" i="1"/>
  <c r="D97" i="1"/>
  <c r="D196" i="1"/>
  <c r="D163" i="1"/>
  <c r="D354" i="1"/>
  <c r="D329" i="1"/>
  <c r="D321" i="1"/>
  <c r="B213" i="1"/>
  <c r="D181" i="1"/>
  <c r="D275" i="1"/>
  <c r="D431" i="1"/>
  <c r="B260" i="1"/>
  <c r="B250" i="1"/>
  <c r="B270" i="1"/>
  <c r="B263" i="1"/>
  <c r="B411" i="1"/>
  <c r="D341" i="1"/>
  <c r="D591" i="1"/>
  <c r="D135" i="1"/>
  <c r="B125" i="1"/>
  <c r="B277" i="1"/>
  <c r="B313" i="1"/>
  <c r="B346" i="1"/>
  <c r="D117" i="1"/>
  <c r="D105" i="1"/>
  <c r="D427" i="1"/>
  <c r="B244" i="1"/>
  <c r="D138" i="1"/>
  <c r="D155" i="1"/>
  <c r="D306" i="1"/>
  <c r="D201" i="1"/>
  <c r="D464" i="1"/>
  <c r="D408" i="1"/>
  <c r="D426" i="1"/>
  <c r="D444" i="1"/>
  <c r="D389" i="1"/>
  <c r="D454" i="1"/>
  <c r="D509" i="1"/>
  <c r="D145" i="1"/>
  <c r="D64" i="1"/>
  <c r="D82" i="1"/>
  <c r="D100" i="1"/>
  <c r="D45" i="1"/>
  <c r="D110" i="1"/>
  <c r="D323" i="1"/>
  <c r="D353" i="1"/>
  <c r="D544" i="1"/>
  <c r="D232" i="1"/>
  <c r="D240" i="1"/>
  <c r="D258" i="1"/>
  <c r="D276" i="1"/>
  <c r="D221" i="1"/>
  <c r="D286" i="1"/>
  <c r="D73" i="1"/>
  <c r="D377" i="1"/>
  <c r="D383" i="1"/>
  <c r="D405" i="1"/>
  <c r="D65" i="1"/>
  <c r="D305" i="1"/>
  <c r="B190" i="1"/>
  <c r="B279" i="1"/>
  <c r="B350" i="1"/>
  <c r="B361" i="1"/>
  <c r="D56" i="1"/>
  <c r="D74" i="1"/>
  <c r="D92" i="1"/>
  <c r="D37" i="1"/>
  <c r="D102" i="1"/>
  <c r="D281" i="1"/>
  <c r="D331" i="1"/>
  <c r="D535" i="1"/>
  <c r="D224" i="1"/>
  <c r="D242" i="1"/>
  <c r="D260" i="1"/>
  <c r="D205" i="1"/>
  <c r="D270" i="1"/>
  <c r="D31" i="1"/>
  <c r="D335" i="1"/>
  <c r="D339" i="1"/>
  <c r="D392" i="1"/>
  <c r="D400" i="1"/>
  <c r="D418" i="1"/>
  <c r="D436" i="1"/>
  <c r="D381" i="1"/>
  <c r="D446" i="1"/>
  <c r="D493" i="1"/>
  <c r="D123" i="1"/>
  <c r="D58" i="1"/>
  <c r="D217" i="1"/>
  <c r="D503" i="1"/>
  <c r="B130" i="1"/>
  <c r="B320" i="1"/>
  <c r="B452" i="1"/>
  <c r="B348" i="1"/>
  <c r="B560" i="1"/>
  <c r="D216" i="1"/>
  <c r="D234" i="1"/>
  <c r="D252" i="1"/>
  <c r="D197" i="1"/>
  <c r="D262" i="1"/>
  <c r="D587" i="1"/>
  <c r="D313" i="1"/>
  <c r="D319" i="1"/>
  <c r="D384" i="1"/>
  <c r="D402" i="1"/>
  <c r="D420" i="1"/>
  <c r="D365" i="1"/>
  <c r="D430" i="1"/>
  <c r="D457" i="1"/>
  <c r="D81" i="1"/>
  <c r="D40" i="1"/>
  <c r="D48" i="1"/>
  <c r="D66" i="1"/>
  <c r="D84" i="1"/>
  <c r="D29" i="1"/>
  <c r="D94" i="1"/>
  <c r="D239" i="1"/>
  <c r="D311" i="1"/>
  <c r="D526" i="1"/>
  <c r="D204" i="1"/>
  <c r="D185" i="1"/>
  <c r="D113" i="1"/>
  <c r="B161" i="1"/>
  <c r="B127" i="1"/>
  <c r="B107" i="1"/>
  <c r="B105" i="1"/>
  <c r="B384" i="1"/>
  <c r="D540" i="1"/>
  <c r="D401" i="1"/>
  <c r="D141" i="1"/>
  <c r="D169" i="1"/>
  <c r="D372" i="1"/>
  <c r="D561" i="1"/>
  <c r="D22" i="1"/>
  <c r="B496" i="1"/>
  <c r="D246" i="1"/>
  <c r="D257" i="1"/>
  <c r="D495" i="1"/>
  <c r="B256" i="1"/>
  <c r="B364" i="1"/>
  <c r="B182" i="1"/>
  <c r="B433" i="1"/>
  <c r="B398" i="1"/>
  <c r="D406" i="1"/>
  <c r="D363" i="1"/>
  <c r="B101" i="1"/>
  <c r="B272" i="1"/>
  <c r="B404" i="1"/>
  <c r="B241" i="1"/>
  <c r="B512" i="1"/>
  <c r="D182" i="1"/>
  <c r="D215" i="1"/>
  <c r="D375" i="1"/>
  <c r="B254" i="1"/>
  <c r="D156" i="1"/>
  <c r="D57" i="1"/>
  <c r="D324" i="1"/>
  <c r="D497" i="1"/>
  <c r="D482" i="1"/>
  <c r="D24" i="1"/>
  <c r="D42" i="1"/>
  <c r="D60" i="1"/>
  <c r="D572" i="1"/>
  <c r="D70" i="1"/>
  <c r="D175" i="1"/>
  <c r="D183" i="1"/>
  <c r="D483" i="1"/>
  <c r="D192" i="1"/>
  <c r="D210" i="1"/>
  <c r="D228" i="1"/>
  <c r="D173" i="1"/>
  <c r="D238" i="1"/>
  <c r="D247" i="1"/>
  <c r="D249" i="1"/>
  <c r="D255" i="1"/>
  <c r="D360" i="1"/>
  <c r="D368" i="1"/>
  <c r="D386" i="1"/>
  <c r="D404" i="1"/>
  <c r="D349" i="1"/>
  <c r="D414" i="1"/>
  <c r="D415" i="1"/>
  <c r="D39" i="1"/>
  <c r="D23" i="1"/>
  <c r="D470" i="1"/>
  <c r="D407" i="1"/>
  <c r="B97" i="1"/>
  <c r="B288" i="1"/>
  <c r="B420" i="1"/>
  <c r="B267" i="1"/>
  <c r="B528" i="1"/>
  <c r="D184" i="1"/>
  <c r="D202" i="1"/>
  <c r="D220" i="1"/>
  <c r="D165" i="1"/>
  <c r="D230" i="1"/>
  <c r="D567" i="1"/>
  <c r="D227" i="1"/>
  <c r="D233" i="1"/>
  <c r="D352" i="1"/>
  <c r="D370" i="1"/>
  <c r="D388" i="1"/>
  <c r="D333" i="1"/>
  <c r="D398" i="1"/>
  <c r="D371" i="1"/>
  <c r="D579" i="1"/>
  <c r="D582" i="1"/>
  <c r="D26" i="1"/>
  <c r="D34" i="1"/>
  <c r="D52" i="1"/>
  <c r="D564" i="1"/>
  <c r="D62" i="1"/>
  <c r="D153" i="1"/>
  <c r="D161" i="1"/>
  <c r="D465" i="1"/>
  <c r="D76" i="1"/>
  <c r="D225" i="1"/>
  <c r="D557" i="1"/>
  <c r="B128" i="1"/>
  <c r="B111" i="1"/>
  <c r="B211" i="1"/>
  <c r="B331" i="1"/>
  <c r="B355" i="1"/>
  <c r="D344" i="1"/>
  <c r="D362" i="1"/>
  <c r="D380" i="1"/>
  <c r="D325" i="1"/>
  <c r="D390" i="1"/>
  <c r="D351" i="1"/>
  <c r="D570" i="1"/>
  <c r="D573" i="1"/>
  <c r="D512" i="1"/>
  <c r="D36" i="1"/>
  <c r="D548" i="1"/>
  <c r="D46" i="1"/>
  <c r="D111" i="1"/>
  <c r="D119" i="1"/>
  <c r="D423" i="1"/>
  <c r="D168" i="1"/>
  <c r="D176" i="1"/>
  <c r="D194" i="1"/>
  <c r="D212" i="1"/>
  <c r="D157" i="1"/>
  <c r="D222" i="1"/>
  <c r="D539" i="1"/>
  <c r="D207" i="1"/>
  <c r="D211" i="1"/>
  <c r="D149" i="1"/>
  <c r="D191" i="1"/>
  <c r="D303" i="1"/>
  <c r="B252" i="1"/>
  <c r="B243" i="1"/>
  <c r="B265" i="1"/>
  <c r="B249" i="1"/>
  <c r="B395" i="1"/>
  <c r="D38" i="1"/>
  <c r="D160" i="1"/>
  <c r="D206" i="1"/>
  <c r="D328" i="1"/>
  <c r="D317" i="1"/>
  <c r="D563" i="1"/>
  <c r="B259" i="1"/>
  <c r="D218" i="1"/>
  <c r="D479" i="1"/>
  <c r="D555" i="1"/>
  <c r="B131" i="1"/>
  <c r="B99" i="1"/>
  <c r="B102" i="1"/>
  <c r="B208" i="1"/>
  <c r="B149" i="1"/>
  <c r="D378" i="1"/>
  <c r="D393" i="1"/>
  <c r="D345" i="1"/>
  <c r="B136" i="1"/>
  <c r="B124" i="1"/>
  <c r="B205" i="1"/>
  <c r="B307" i="1"/>
  <c r="D154" i="1"/>
  <c r="D263" i="1"/>
  <c r="D537" i="1"/>
  <c r="B154" i="1"/>
  <c r="B344" i="1"/>
  <c r="D101" i="1"/>
  <c r="D63" i="1"/>
  <c r="D269" i="1"/>
  <c r="D501" i="1"/>
  <c r="D170" i="1"/>
  <c r="D411" i="1"/>
  <c r="D338" i="1"/>
  <c r="D287" i="1"/>
  <c r="D496" i="1"/>
  <c r="D67" i="1"/>
  <c r="D531" i="1"/>
  <c r="B234" i="1"/>
  <c r="D330" i="1"/>
  <c r="D265" i="1"/>
  <c r="D498" i="1"/>
  <c r="D33" i="1"/>
  <c r="D162" i="1"/>
  <c r="D347" i="1"/>
  <c r="D515" i="1"/>
  <c r="B184" i="1"/>
  <c r="D490" i="1"/>
  <c r="D586" i="1"/>
  <c r="D164" i="1"/>
  <c r="D79" i="1"/>
  <c r="D322" i="1"/>
  <c r="D243" i="1"/>
  <c r="D235" i="1"/>
  <c r="B169" i="1"/>
  <c r="D178" i="1"/>
  <c r="D342" i="1"/>
  <c r="D177" i="1"/>
  <c r="B203" i="1"/>
  <c r="D433" i="1"/>
  <c r="B298" i="1"/>
  <c r="B160" i="1"/>
  <c r="D334" i="1"/>
  <c r="D510" i="1"/>
  <c r="D223" i="1"/>
  <c r="B178" i="1"/>
  <c r="D364" i="1"/>
  <c r="D552" i="1"/>
  <c r="D369" i="1"/>
  <c r="B166" i="1"/>
  <c r="B126" i="1"/>
  <c r="B209" i="1"/>
  <c r="B290" i="1"/>
  <c r="B441" i="1"/>
  <c r="D524" i="1"/>
  <c r="D359" i="1"/>
  <c r="D585" i="1"/>
  <c r="B204" i="1"/>
  <c r="B175" i="1"/>
  <c r="B96" i="1"/>
  <c r="B155" i="1"/>
  <c r="D300" i="1"/>
  <c r="D441" i="1"/>
  <c r="D283" i="1"/>
  <c r="D284" i="1"/>
  <c r="D399" i="1"/>
  <c r="D452" i="1"/>
  <c r="D167" i="1"/>
  <c r="D116" i="1"/>
  <c r="D459" i="1"/>
  <c r="D327" i="1"/>
  <c r="B282" i="1"/>
  <c r="D437" i="1"/>
  <c r="D87" i="1"/>
  <c r="D391" i="1"/>
  <c r="B191" i="1"/>
  <c r="B337" i="1"/>
  <c r="B373" i="1"/>
  <c r="B368" i="1"/>
  <c r="B181" i="1"/>
  <c r="D150" i="1"/>
  <c r="D193" i="1"/>
  <c r="D267" i="1"/>
  <c r="B253" i="1"/>
  <c r="B342" i="1"/>
  <c r="B378" i="1"/>
  <c r="B430" i="1"/>
  <c r="D373" i="1"/>
  <c r="D43" i="1"/>
  <c r="D219" i="1"/>
  <c r="B189" i="1"/>
  <c r="B278" i="1"/>
  <c r="B335" i="1"/>
  <c r="B354" i="1"/>
  <c r="B461" i="1"/>
  <c r="B437" i="1"/>
  <c r="D357" i="1"/>
  <c r="D32" i="1"/>
  <c r="D78" i="1"/>
  <c r="D200" i="1"/>
  <c r="D189" i="1"/>
  <c r="D297" i="1"/>
  <c r="B113" i="1"/>
  <c r="D188" i="1"/>
  <c r="D143" i="1"/>
  <c r="D356" i="1"/>
  <c r="D543" i="1"/>
  <c r="D514" i="1"/>
  <c r="D75" i="1"/>
  <c r="D451" i="1"/>
  <c r="B315" i="1"/>
  <c r="D348" i="1"/>
  <c r="D534" i="1"/>
  <c r="D516" i="1"/>
  <c r="D337" i="1"/>
  <c r="D180" i="1"/>
  <c r="D121" i="1"/>
  <c r="D439" i="1"/>
  <c r="B201" i="1"/>
  <c r="D508" i="1"/>
  <c r="D315" i="1"/>
  <c r="D109" i="1"/>
  <c r="D83" i="1"/>
  <c r="D340" i="1"/>
  <c r="D525" i="1"/>
  <c r="D417" i="1"/>
  <c r="B432" i="1"/>
  <c r="D455" i="1"/>
  <c r="B388" i="1"/>
  <c r="B162" i="1"/>
  <c r="B387" i="1"/>
  <c r="B172" i="1"/>
  <c r="D172" i="1"/>
  <c r="D120" i="1"/>
  <c r="D456" i="1"/>
  <c r="D577" i="1"/>
  <c r="D583" i="1"/>
  <c r="B295" i="1"/>
  <c r="D309" i="1"/>
  <c r="D554" i="1"/>
  <c r="D27" i="1"/>
  <c r="B117" i="1"/>
  <c r="B276" i="1"/>
  <c r="B306" i="1"/>
  <c r="B305" i="1"/>
  <c r="B447" i="1"/>
  <c r="D469" i="1"/>
  <c r="D107" i="1"/>
  <c r="D475" i="1"/>
  <c r="B192" i="1"/>
  <c r="B338" i="1"/>
  <c r="B374" i="1"/>
  <c r="B383" i="1"/>
  <c r="D245" i="1"/>
  <c r="D447" i="1"/>
  <c r="D547" i="1"/>
  <c r="D229" i="1"/>
  <c r="D403" i="1"/>
  <c r="D397" i="1"/>
  <c r="D72" i="1"/>
  <c r="D61" i="1"/>
  <c r="D562" i="1"/>
  <c r="B165" i="1"/>
  <c r="B426" i="1"/>
  <c r="D502" i="1"/>
  <c r="D449" i="1"/>
  <c r="B106" i="1"/>
  <c r="B296" i="1"/>
  <c r="B428" i="1"/>
  <c r="B271" i="1"/>
  <c r="B536" i="1"/>
  <c r="D122" i="1"/>
  <c r="D566" i="1"/>
  <c r="D528" i="1"/>
  <c r="B146" i="1"/>
  <c r="B336" i="1"/>
  <c r="B468" i="1"/>
  <c r="B129" i="1"/>
  <c r="B576" i="1"/>
  <c r="D438" i="1"/>
  <c r="D385" i="1"/>
  <c r="B91" i="1"/>
  <c r="B280" i="1"/>
  <c r="B412" i="1"/>
  <c r="B248" i="1"/>
  <c r="B520" i="1"/>
  <c r="B446" i="1"/>
  <c r="D376" i="1"/>
  <c r="D422" i="1"/>
  <c r="D50" i="1"/>
  <c r="D195" i="1"/>
  <c r="D208" i="1"/>
  <c r="D254" i="1"/>
  <c r="D277" i="1"/>
  <c r="B275" i="1"/>
  <c r="D108" i="1"/>
  <c r="D395" i="1"/>
  <c r="D584" i="1"/>
  <c r="B143" i="1"/>
  <c r="B115" i="1"/>
  <c r="B218" i="1"/>
  <c r="B371" i="1"/>
  <c r="B362" i="1"/>
  <c r="D268" i="1"/>
  <c r="D355" i="1"/>
  <c r="D241" i="1"/>
  <c r="B163" i="1"/>
  <c r="B152" i="1"/>
  <c r="B142" i="1"/>
  <c r="B219" i="1"/>
  <c r="D44" i="1"/>
  <c r="D139" i="1"/>
  <c r="D538" i="1"/>
  <c r="B121" i="1"/>
  <c r="B103" i="1"/>
  <c r="B177" i="1"/>
  <c r="B327" i="1"/>
  <c r="B334" i="1"/>
  <c r="B417" i="1"/>
  <c r="B258" i="1"/>
  <c r="B141" i="1"/>
  <c r="B448" i="1"/>
  <c r="B499" i="1"/>
  <c r="B583" i="1"/>
  <c r="B414" i="1"/>
  <c r="B284" i="1"/>
  <c r="B587" i="1"/>
  <c r="B81" i="1"/>
  <c r="B500" i="1"/>
  <c r="B526" i="1"/>
  <c r="D133" i="1"/>
  <c r="D147" i="1"/>
  <c r="D301" i="1"/>
  <c r="D545" i="1"/>
  <c r="D532" i="1"/>
  <c r="D379" i="1"/>
  <c r="B159" i="1"/>
  <c r="B310" i="1"/>
  <c r="D293" i="1"/>
  <c r="D536" i="1"/>
  <c r="D461" i="1"/>
  <c r="D136" i="1"/>
  <c r="D125" i="1"/>
  <c r="D127" i="1"/>
  <c r="B220" i="1"/>
  <c r="B360" i="1"/>
  <c r="D453" i="1"/>
  <c r="D128" i="1"/>
  <c r="D174" i="1"/>
  <c r="D296" i="1"/>
  <c r="D285" i="1"/>
  <c r="D527" i="1"/>
  <c r="B255" i="1"/>
  <c r="D504" i="1"/>
  <c r="D336" i="1"/>
  <c r="D236" i="1"/>
  <c r="B144" i="1"/>
  <c r="D396" i="1"/>
  <c r="B151" i="1"/>
  <c r="D99" i="1"/>
  <c r="D166" i="1"/>
  <c r="D500" i="1"/>
  <c r="D295" i="1"/>
  <c r="B134" i="1"/>
  <c r="B261" i="1"/>
  <c r="D374" i="1"/>
  <c r="D343" i="1"/>
  <c r="B93" i="1"/>
  <c r="B264" i="1"/>
  <c r="B396" i="1"/>
  <c r="B229" i="1"/>
  <c r="B504" i="1"/>
  <c r="B424" i="1"/>
  <c r="D47" i="1"/>
  <c r="D471" i="1"/>
  <c r="B114" i="1"/>
  <c r="B304" i="1"/>
  <c r="B436" i="1"/>
  <c r="B283" i="1"/>
  <c r="B544" i="1"/>
  <c r="D310" i="1"/>
  <c r="D299" i="1"/>
  <c r="D248" i="1"/>
  <c r="D294" i="1"/>
  <c r="D416" i="1"/>
  <c r="D462" i="1"/>
  <c r="D80" i="1"/>
  <c r="D126" i="1"/>
  <c r="D332" i="1"/>
  <c r="B118" i="1"/>
  <c r="D474" i="1"/>
  <c r="D568" i="1"/>
  <c r="D489" i="1"/>
  <c r="B167" i="1"/>
  <c r="B157" i="1"/>
  <c r="B170" i="1"/>
  <c r="B319" i="1"/>
  <c r="B318" i="1"/>
  <c r="D140" i="1"/>
  <c r="D578" i="1"/>
  <c r="D49" i="1"/>
  <c r="B150" i="1"/>
  <c r="B119" i="1"/>
  <c r="B225" i="1"/>
  <c r="B386" i="1"/>
  <c r="D410" i="1"/>
  <c r="D477" i="1"/>
  <c r="D387" i="1"/>
  <c r="B137" i="1"/>
  <c r="B145" i="1"/>
  <c r="B227" i="1"/>
  <c r="B311" i="1"/>
  <c r="B302" i="1"/>
  <c r="B231" i="1"/>
  <c r="D394" i="1"/>
  <c r="D435" i="1"/>
  <c r="D68" i="1"/>
  <c r="D203" i="1"/>
  <c r="D226" i="1"/>
  <c r="D551" i="1"/>
  <c r="D517" i="1"/>
  <c r="B299" i="1"/>
  <c r="D53" i="1"/>
  <c r="D553" i="1"/>
  <c r="D523" i="1"/>
  <c r="B228" i="1"/>
  <c r="B207" i="1"/>
  <c r="B242" i="1"/>
  <c r="B217" i="1"/>
  <c r="B367" i="1"/>
  <c r="D213" i="1"/>
  <c r="D361" i="1"/>
  <c r="D505" i="1"/>
  <c r="B108" i="1"/>
  <c r="B273" i="1"/>
  <c r="B285" i="1"/>
  <c r="B281" i="1"/>
  <c r="D556" i="1"/>
  <c r="D443" i="1"/>
  <c r="D289" i="1"/>
  <c r="B212" i="1"/>
  <c r="B179" i="1"/>
  <c r="B147" i="1"/>
  <c r="B171" i="1"/>
  <c r="B329" i="1"/>
  <c r="B266" i="1"/>
  <c r="B221" i="1"/>
  <c r="B240" i="1"/>
  <c r="B330" i="1"/>
  <c r="B510" i="1"/>
  <c r="B31" i="1"/>
  <c r="B42" i="1"/>
  <c r="B206" i="1"/>
  <c r="B503" i="1"/>
  <c r="B22" i="1"/>
  <c r="B353" i="1"/>
  <c r="B501" i="1"/>
  <c r="D152" i="1"/>
  <c r="D488" i="1"/>
  <c r="D312" i="1"/>
  <c r="D144" i="1"/>
  <c r="D472" i="1"/>
  <c r="D304" i="1"/>
  <c r="D89" i="1"/>
  <c r="D589" i="1"/>
  <c r="D445" i="1"/>
  <c r="D307" i="1"/>
  <c r="B198" i="1"/>
  <c r="D55" i="1"/>
  <c r="B173" i="1"/>
  <c r="D574" i="1"/>
  <c r="D522" i="1"/>
  <c r="B202" i="1"/>
  <c r="B196" i="1"/>
  <c r="B268" i="1"/>
  <c r="B236" i="1"/>
  <c r="D428" i="1"/>
  <c r="B168" i="1"/>
  <c r="B183" i="1"/>
  <c r="D499" i="1"/>
  <c r="B297" i="1"/>
  <c r="D171" i="1"/>
  <c r="B195" i="1"/>
  <c r="B377" i="1"/>
  <c r="B251" i="1"/>
  <c r="D279" i="1"/>
  <c r="B257" i="1"/>
  <c r="B185" i="1"/>
  <c r="D54" i="1"/>
  <c r="D521" i="1"/>
  <c r="B339" i="1"/>
  <c r="B390" i="1"/>
  <c r="B480" i="1"/>
  <c r="B584" i="1"/>
  <c r="B509" i="1"/>
  <c r="B458" i="1"/>
  <c r="B535" i="1"/>
  <c r="B450" i="1"/>
  <c r="B80" i="1"/>
  <c r="B36" i="1"/>
  <c r="B551" i="1"/>
  <c r="B581" i="1"/>
  <c r="B486" i="1"/>
  <c r="B565" i="1"/>
  <c r="B538" i="1"/>
  <c r="B18" i="1"/>
  <c r="B174" i="1"/>
  <c r="B247" i="1"/>
  <c r="B123" i="1"/>
  <c r="B393" i="1"/>
  <c r="B482" i="1"/>
  <c r="B246" i="1"/>
  <c r="B549" i="1"/>
  <c r="B79" i="1"/>
  <c r="B489" i="1"/>
  <c r="B32" i="1"/>
  <c r="A5" i="3"/>
  <c r="B71" i="1"/>
  <c r="B389" i="1"/>
  <c r="B515" i="1"/>
  <c r="B309" i="1"/>
  <c r="B547" i="1"/>
  <c r="B87" i="1"/>
  <c r="B542" i="1"/>
  <c r="B366" i="1"/>
  <c r="B84" i="1"/>
  <c r="B588" i="1"/>
  <c r="B326" i="1"/>
  <c r="B442" i="1"/>
  <c r="B578" i="1"/>
  <c r="B475" i="1"/>
  <c r="B502" i="1"/>
  <c r="B380" i="1"/>
  <c r="B435" i="1"/>
  <c r="B543" i="1"/>
  <c r="B400" i="1"/>
  <c r="B75" i="1"/>
  <c r="B89" i="1"/>
  <c r="B408" i="1"/>
  <c r="B416" i="1"/>
  <c r="B59" i="1"/>
  <c r="A4" i="3"/>
  <c r="B494" i="1"/>
  <c r="B471" i="1"/>
  <c r="B462" i="1"/>
  <c r="B308" i="1"/>
  <c r="B199" i="1"/>
  <c r="B573" i="1"/>
  <c r="B445" i="1"/>
  <c r="B73" i="1"/>
  <c r="B85" i="1"/>
  <c r="B49" i="1"/>
  <c r="B550" i="1"/>
  <c r="B570" i="1"/>
  <c r="B238" i="1"/>
  <c r="B557" i="1"/>
  <c r="B401" i="1"/>
  <c r="B65" i="1"/>
  <c r="B555" i="1"/>
  <c r="B314" i="1"/>
  <c r="B28" i="1"/>
  <c r="B569" i="1"/>
  <c r="B233" i="1"/>
  <c r="B451" i="1"/>
  <c r="B405" i="1"/>
  <c r="B537" i="1"/>
  <c r="B274" i="1"/>
  <c r="B164" i="1"/>
  <c r="B589" i="1"/>
  <c r="B511" i="1"/>
  <c r="B567" i="1"/>
  <c r="B556" i="1"/>
  <c r="B402" i="1"/>
  <c r="B27" i="1"/>
  <c r="B55" i="1"/>
  <c r="B235" i="1"/>
  <c r="B68" i="1"/>
  <c r="B469" i="1"/>
  <c r="B139" i="1"/>
  <c r="B82" i="1"/>
  <c r="B505" i="1"/>
  <c r="B23" i="1"/>
  <c r="B403" i="1"/>
  <c r="B317" i="1"/>
  <c r="D198" i="1"/>
  <c r="D30" i="1"/>
  <c r="D358" i="1"/>
  <c r="D190" i="1"/>
  <c r="D518" i="1"/>
  <c r="D350" i="1"/>
  <c r="D382" i="1"/>
  <c r="B216" i="1"/>
  <c r="D314" i="1"/>
  <c r="D259" i="1"/>
  <c r="B303" i="1"/>
  <c r="D520" i="1"/>
  <c r="B323" i="1"/>
  <c r="D266" i="1"/>
  <c r="D98" i="1"/>
  <c r="D492" i="1"/>
  <c r="B148" i="1"/>
  <c r="D85" i="1"/>
  <c r="B214" i="1"/>
  <c r="D103" i="1"/>
  <c r="B223" i="1"/>
  <c r="D412" i="1"/>
  <c r="D244" i="1"/>
  <c r="D90" i="1"/>
  <c r="D519" i="1"/>
  <c r="B328" i="1"/>
  <c r="B357" i="1"/>
  <c r="D250" i="1"/>
  <c r="D565" i="1"/>
  <c r="B109" i="1"/>
  <c r="B224" i="1"/>
  <c r="D131" i="1"/>
  <c r="B122" i="1"/>
  <c r="B444" i="1"/>
  <c r="B552" i="1"/>
  <c r="D560" i="1"/>
  <c r="B392" i="1"/>
  <c r="B508" i="1"/>
  <c r="B67" i="1"/>
  <c r="B517" i="1"/>
  <c r="B514" i="1"/>
  <c r="B531" i="1"/>
  <c r="B83" i="1"/>
  <c r="B548" i="1"/>
  <c r="B439" i="1"/>
  <c r="B523" i="1"/>
  <c r="B497" i="1"/>
  <c r="B572" i="1"/>
  <c r="B133" i="1"/>
  <c r="B292" i="1"/>
  <c r="B425" i="1"/>
  <c r="B343" i="1"/>
  <c r="B431" i="1"/>
  <c r="B539" i="1"/>
  <c r="A2" i="3"/>
  <c r="B498" i="1"/>
  <c r="B421" i="1"/>
  <c r="B351" i="1"/>
  <c r="B324" i="1"/>
  <c r="B577" i="1"/>
  <c r="B61" i="1"/>
  <c r="B490" i="1"/>
  <c r="B24" i="1"/>
  <c r="B210" i="1"/>
  <c r="B62" i="1"/>
  <c r="B418" i="1"/>
  <c r="B522" i="1"/>
  <c r="B316" i="1"/>
  <c r="B449" i="1"/>
  <c r="B69" i="1"/>
  <c r="B487" i="1"/>
  <c r="B74" i="1"/>
  <c r="B575" i="1"/>
  <c r="B488" i="1"/>
  <c r="B37" i="1"/>
  <c r="B176" i="1"/>
  <c r="B419" i="1"/>
  <c r="B529" i="1"/>
  <c r="B332" i="1"/>
  <c r="B532" i="1"/>
  <c r="B51" i="1"/>
  <c r="B349" i="1"/>
  <c r="B478" i="1"/>
  <c r="B66" i="1"/>
  <c r="B70" i="1"/>
  <c r="B415" i="1"/>
  <c r="B423" i="1"/>
  <c r="B50" i="1"/>
  <c r="B78" i="1"/>
  <c r="B495" i="1"/>
  <c r="B479" i="1"/>
  <c r="B472" i="1"/>
  <c r="B325" i="1"/>
  <c r="B519" i="1"/>
  <c r="B222" i="1"/>
  <c r="B524" i="1"/>
  <c r="B527" i="1"/>
  <c r="B473" i="1"/>
  <c r="B533" i="1"/>
  <c r="B564" i="1"/>
  <c r="B76" i="1"/>
  <c r="B382" i="1"/>
  <c r="B56" i="1"/>
  <c r="B399" i="1"/>
  <c r="B470" i="1"/>
  <c r="B153" i="1"/>
  <c r="B200" i="1"/>
  <c r="B356" i="1"/>
  <c r="B110" i="1"/>
  <c r="D346" i="1"/>
  <c r="D506" i="1"/>
  <c r="D137" i="1"/>
  <c r="D513" i="1"/>
  <c r="B370" i="1"/>
  <c r="B180" i="1"/>
  <c r="D580" i="1"/>
  <c r="D367" i="1"/>
  <c r="B460" i="1"/>
  <c r="D51" i="1"/>
  <c r="B156" i="1"/>
  <c r="D487" i="1"/>
  <c r="B291" i="1"/>
  <c r="B262" i="1"/>
  <c r="B63" i="1"/>
  <c r="B10" i="1"/>
  <c r="B590" i="1"/>
  <c r="B345" i="1"/>
  <c r="B90" i="1"/>
  <c r="B516" i="1"/>
  <c r="B300" i="1"/>
  <c r="B394" i="1"/>
  <c r="B25" i="1"/>
  <c r="B485" i="1"/>
  <c r="B100" i="1"/>
  <c r="B409" i="1"/>
  <c r="B493" i="1"/>
  <c r="B26" i="1"/>
  <c r="B438" i="1"/>
  <c r="B406" i="1"/>
  <c r="B34" i="1"/>
  <c r="B301" i="1"/>
  <c r="B463" i="1"/>
  <c r="D320" i="1"/>
  <c r="D442" i="1"/>
  <c r="D480" i="1"/>
  <c r="D588" i="1"/>
  <c r="D146" i="1"/>
  <c r="D214" i="1"/>
  <c r="D271" i="1"/>
  <c r="D91" i="1"/>
  <c r="B116" i="1"/>
  <c r="B135" i="1"/>
  <c r="B286" i="1"/>
  <c r="B92" i="1"/>
  <c r="D282" i="1"/>
  <c r="D95" i="1"/>
  <c r="D409" i="1"/>
  <c r="D273" i="1"/>
  <c r="B237" i="1"/>
  <c r="D590" i="1"/>
  <c r="B245" i="1"/>
  <c r="D491" i="1"/>
  <c r="B347" i="1"/>
  <c r="D59" i="1"/>
  <c r="D291" i="1"/>
  <c r="D118" i="1"/>
  <c r="D576" i="1"/>
  <c r="B341" i="1"/>
  <c r="B429" i="1"/>
  <c r="D278" i="1"/>
  <c r="D533" i="1"/>
  <c r="B372" i="1"/>
  <c r="B434" i="1"/>
  <c r="D129" i="1"/>
  <c r="B193" i="1"/>
  <c r="B375" i="1"/>
  <c r="B215" i="1"/>
  <c r="B476" i="1"/>
  <c r="B413" i="1"/>
  <c r="B38" i="1"/>
  <c r="B459" i="1"/>
  <c r="B29" i="1"/>
  <c r="B45" i="1"/>
  <c r="B534" i="1"/>
  <c r="B586" i="1"/>
  <c r="B464" i="1"/>
  <c r="B474" i="1"/>
  <c r="B369" i="1"/>
  <c r="B554" i="1"/>
  <c r="B518" i="1"/>
  <c r="B112" i="1"/>
  <c r="B287" i="1"/>
  <c r="B440" i="1"/>
  <c r="B232" i="1"/>
  <c r="B381" i="1"/>
  <c r="B507" i="1"/>
  <c r="B591" i="1"/>
  <c r="B513" i="1"/>
  <c r="B545" i="1"/>
  <c r="B540" i="1"/>
  <c r="B293" i="1"/>
  <c r="B525" i="1"/>
  <c r="B530" i="1"/>
  <c r="B391" i="1"/>
  <c r="B365" i="1"/>
  <c r="B86" i="1"/>
  <c r="B43" i="1"/>
  <c r="B491" i="1"/>
  <c r="B226" i="1"/>
  <c r="B385" i="1"/>
  <c r="B53" i="1"/>
  <c r="B72" i="1"/>
  <c r="B558" i="1"/>
  <c r="B453" i="1"/>
  <c r="B483" i="1"/>
  <c r="B585" i="1"/>
  <c r="B104" i="1"/>
  <c r="B197" i="1"/>
  <c r="B410" i="1"/>
  <c r="B427" i="1"/>
  <c r="B407" i="1"/>
  <c r="B35" i="1"/>
  <c r="B454" i="1"/>
  <c r="B559" i="1"/>
  <c r="B358" i="1"/>
  <c r="B563" i="1"/>
  <c r="B33" i="1"/>
  <c r="B359" i="1"/>
  <c r="B481" i="1"/>
  <c r="B57" i="1"/>
  <c r="B52" i="1"/>
  <c r="B422" i="1"/>
  <c r="B506" i="1"/>
  <c r="B41" i="1"/>
  <c r="B60" i="1"/>
  <c r="B54" i="1"/>
  <c r="B466" i="1"/>
  <c r="B44" i="1"/>
  <c r="B30" i="1"/>
  <c r="B457" i="1"/>
  <c r="B12" i="1"/>
  <c r="B546" i="1"/>
  <c r="B269" i="1"/>
  <c r="B46" i="1"/>
  <c r="B562" i="1"/>
  <c r="B322" i="1"/>
  <c r="B561" i="1"/>
  <c r="D366" i="1"/>
  <c r="D25" i="1"/>
  <c r="D199" i="1"/>
  <c r="D288" i="1"/>
  <c r="B120" i="1"/>
  <c r="B94" i="1"/>
  <c r="D434" i="1"/>
  <c r="D558" i="1"/>
  <c r="D569" i="1"/>
  <c r="B455" i="1"/>
  <c r="D575" i="1"/>
  <c r="B138" i="1"/>
  <c r="B568" i="1"/>
  <c r="B132" i="1"/>
  <c r="B186" i="1"/>
  <c r="B312" i="1"/>
  <c r="B294" i="1"/>
  <c r="B580" i="1"/>
  <c r="B443" i="1"/>
  <c r="B333" i="1"/>
  <c r="B467" i="1"/>
  <c r="B571" i="1"/>
  <c r="B39" i="1"/>
  <c r="B289" i="1"/>
  <c r="B379" i="1"/>
  <c r="B40" i="1"/>
  <c r="B321" i="1"/>
  <c r="B239" i="1"/>
  <c r="B541" i="1"/>
  <c r="B574" i="1"/>
  <c r="B77" i="1"/>
  <c r="B553" i="1"/>
  <c r="B582" i="1"/>
  <c r="B492" i="1"/>
  <c r="B579" i="1"/>
  <c r="B456" i="1"/>
  <c r="B566" i="1"/>
  <c r="B477" i="1"/>
  <c r="B47" i="1"/>
  <c r="B88" i="1"/>
  <c r="B521" i="1"/>
  <c r="B64" i="1"/>
  <c r="B465" i="1"/>
  <c r="A3" i="3"/>
  <c r="B48" i="1"/>
  <c r="B58" i="1"/>
  <c r="C58" i="1" l="1"/>
  <c r="C48" i="1"/>
  <c r="C465" i="1"/>
  <c r="C64" i="1"/>
  <c r="C521" i="1"/>
  <c r="C88" i="1"/>
  <c r="C47" i="1"/>
  <c r="C477" i="1"/>
  <c r="C566" i="1"/>
  <c r="C456" i="1"/>
  <c r="C579" i="1"/>
  <c r="C492" i="1"/>
  <c r="C582" i="1"/>
  <c r="C553" i="1"/>
  <c r="C77" i="1"/>
  <c r="C574" i="1"/>
  <c r="C541" i="1"/>
  <c r="C239" i="1"/>
  <c r="C321" i="1"/>
  <c r="C40" i="1"/>
  <c r="C379" i="1"/>
  <c r="C289" i="1"/>
  <c r="C39" i="1"/>
  <c r="C571" i="1"/>
  <c r="C467" i="1"/>
  <c r="C333" i="1"/>
  <c r="C443" i="1"/>
  <c r="C580" i="1"/>
  <c r="C294" i="1"/>
  <c r="C312" i="1"/>
  <c r="C186" i="1"/>
  <c r="C132" i="1"/>
  <c r="C568" i="1"/>
  <c r="C138" i="1"/>
  <c r="G575" i="1"/>
  <c r="E575" i="1"/>
  <c r="C455" i="1"/>
  <c r="G569" i="1"/>
  <c r="E569" i="1"/>
  <c r="G558" i="1"/>
  <c r="E558" i="1"/>
  <c r="E434" i="1"/>
  <c r="G434" i="1"/>
  <c r="C94" i="1"/>
  <c r="C120" i="1"/>
  <c r="E288" i="1"/>
  <c r="G288" i="1"/>
  <c r="E199" i="1"/>
  <c r="G199" i="1"/>
  <c r="E25" i="1"/>
  <c r="G25" i="1"/>
  <c r="E366" i="1"/>
  <c r="G366" i="1"/>
  <c r="C561" i="1"/>
  <c r="C322" i="1"/>
  <c r="C562" i="1"/>
  <c r="C46" i="1"/>
  <c r="C269" i="1"/>
  <c r="C546" i="1"/>
  <c r="C457" i="1"/>
  <c r="C30" i="1"/>
  <c r="C44" i="1"/>
  <c r="C466" i="1"/>
  <c r="C54" i="1"/>
  <c r="C60" i="1"/>
  <c r="C41" i="1"/>
  <c r="C506" i="1"/>
  <c r="C422" i="1"/>
  <c r="C52" i="1"/>
  <c r="C57" i="1"/>
  <c r="C481" i="1"/>
  <c r="C359" i="1"/>
  <c r="C33" i="1"/>
  <c r="C563" i="1"/>
  <c r="C358" i="1"/>
  <c r="C559" i="1"/>
  <c r="C454" i="1"/>
  <c r="C35" i="1"/>
  <c r="C407" i="1"/>
  <c r="C427" i="1"/>
  <c r="C410" i="1"/>
  <c r="C197" i="1"/>
  <c r="C104" i="1"/>
  <c r="C585" i="1"/>
  <c r="C483" i="1"/>
  <c r="C453" i="1"/>
  <c r="C558" i="1"/>
  <c r="C72" i="1"/>
  <c r="C53" i="1"/>
  <c r="C385" i="1"/>
  <c r="C226" i="1"/>
  <c r="C491" i="1"/>
  <c r="C43" i="1"/>
  <c r="C86" i="1"/>
  <c r="C365" i="1"/>
  <c r="C391" i="1"/>
  <c r="C530" i="1"/>
  <c r="C525" i="1"/>
  <c r="C293" i="1"/>
  <c r="C540" i="1"/>
  <c r="C545" i="1"/>
  <c r="C513" i="1"/>
  <c r="C591" i="1"/>
  <c r="C507" i="1"/>
  <c r="C381" i="1"/>
  <c r="C232" i="1"/>
  <c r="C440" i="1"/>
  <c r="C287" i="1"/>
  <c r="C112" i="1"/>
  <c r="C518" i="1"/>
  <c r="C554" i="1"/>
  <c r="C369" i="1"/>
  <c r="C474" i="1"/>
  <c r="C464" i="1"/>
  <c r="C586" i="1"/>
  <c r="C534" i="1"/>
  <c r="C45" i="1"/>
  <c r="C29" i="1"/>
  <c r="C459" i="1"/>
  <c r="C38" i="1"/>
  <c r="C413" i="1"/>
  <c r="C476" i="1"/>
  <c r="C215" i="1"/>
  <c r="C375" i="1"/>
  <c r="C193" i="1"/>
  <c r="G129" i="1"/>
  <c r="E129" i="1"/>
  <c r="C434" i="1"/>
  <c r="C372" i="1"/>
  <c r="E533" i="1"/>
  <c r="G533" i="1"/>
  <c r="E278" i="1"/>
  <c r="G278" i="1"/>
  <c r="C429" i="1"/>
  <c r="C341" i="1"/>
  <c r="E576" i="1"/>
  <c r="G576" i="1"/>
  <c r="E118" i="1"/>
  <c r="G118" i="1"/>
  <c r="G291" i="1"/>
  <c r="E291" i="1"/>
  <c r="G59" i="1"/>
  <c r="E59" i="1"/>
  <c r="C347" i="1"/>
  <c r="E491" i="1"/>
  <c r="G491" i="1"/>
  <c r="C245" i="1"/>
  <c r="E590" i="1"/>
  <c r="G590" i="1"/>
  <c r="C237" i="1"/>
  <c r="E273" i="1"/>
  <c r="G273" i="1"/>
  <c r="E409" i="1"/>
  <c r="G409" i="1"/>
  <c r="G95" i="1"/>
  <c r="E95" i="1"/>
  <c r="G282" i="1"/>
  <c r="E282" i="1"/>
  <c r="C92" i="1"/>
  <c r="C286" i="1"/>
  <c r="C135" i="1"/>
  <c r="C116" i="1"/>
  <c r="E91" i="1"/>
  <c r="G91" i="1"/>
  <c r="G271" i="1"/>
  <c r="E271" i="1"/>
  <c r="G214" i="1"/>
  <c r="E214" i="1"/>
  <c r="E146" i="1"/>
  <c r="G146" i="1"/>
  <c r="E588" i="1"/>
  <c r="G588" i="1"/>
  <c r="E480" i="1"/>
  <c r="G480" i="1"/>
  <c r="G442" i="1"/>
  <c r="E442" i="1"/>
  <c r="G320" i="1"/>
  <c r="E320" i="1"/>
  <c r="C463" i="1"/>
  <c r="C301" i="1"/>
  <c r="C34" i="1"/>
  <c r="C406" i="1"/>
  <c r="C438" i="1"/>
  <c r="C26" i="1"/>
  <c r="C493" i="1"/>
  <c r="C409" i="1"/>
  <c r="C100" i="1"/>
  <c r="C485" i="1"/>
  <c r="C25" i="1"/>
  <c r="C394" i="1"/>
  <c r="C300" i="1"/>
  <c r="C516" i="1"/>
  <c r="C90" i="1"/>
  <c r="C345" i="1"/>
  <c r="C590" i="1"/>
  <c r="C63" i="1"/>
  <c r="C262" i="1"/>
  <c r="C291" i="1"/>
  <c r="E487" i="1"/>
  <c r="G487" i="1"/>
  <c r="C156" i="1"/>
  <c r="E51" i="1"/>
  <c r="G51" i="1"/>
  <c r="C460" i="1"/>
  <c r="G367" i="1"/>
  <c r="E367" i="1"/>
  <c r="G580" i="1"/>
  <c r="E580" i="1"/>
  <c r="C180" i="1"/>
  <c r="C370" i="1"/>
  <c r="E513" i="1"/>
  <c r="G513" i="1"/>
  <c r="E137" i="1"/>
  <c r="G137" i="1"/>
  <c r="G506" i="1"/>
  <c r="E506" i="1"/>
  <c r="E346" i="1"/>
  <c r="G346" i="1"/>
  <c r="C110" i="1"/>
  <c r="C356" i="1"/>
  <c r="C200" i="1"/>
  <c r="C153" i="1"/>
  <c r="C470" i="1"/>
  <c r="C399" i="1"/>
  <c r="C56" i="1"/>
  <c r="C382" i="1"/>
  <c r="C76" i="1"/>
  <c r="C564" i="1"/>
  <c r="C533" i="1"/>
  <c r="C473" i="1"/>
  <c r="C527" i="1"/>
  <c r="C524" i="1"/>
  <c r="C222" i="1"/>
  <c r="C519" i="1"/>
  <c r="C325" i="1"/>
  <c r="C472" i="1"/>
  <c r="C479" i="1"/>
  <c r="C495" i="1"/>
  <c r="C78" i="1"/>
  <c r="C50" i="1"/>
  <c r="C423" i="1"/>
  <c r="C415" i="1"/>
  <c r="C70" i="1"/>
  <c r="C66" i="1"/>
  <c r="C478" i="1"/>
  <c r="C349" i="1"/>
  <c r="C51" i="1"/>
  <c r="C532" i="1"/>
  <c r="C332" i="1"/>
  <c r="C529" i="1"/>
  <c r="C419" i="1"/>
  <c r="C176" i="1"/>
  <c r="C37" i="1"/>
  <c r="C488" i="1"/>
  <c r="C575" i="1"/>
  <c r="C74" i="1"/>
  <c r="C487" i="1"/>
  <c r="C69" i="1"/>
  <c r="C449" i="1"/>
  <c r="C316" i="1"/>
  <c r="C522" i="1"/>
  <c r="C418" i="1"/>
  <c r="C62" i="1"/>
  <c r="C210" i="1"/>
  <c r="C24" i="1"/>
  <c r="C490" i="1"/>
  <c r="C61" i="1"/>
  <c r="C577" i="1"/>
  <c r="C324" i="1"/>
  <c r="C351" i="1"/>
  <c r="C421" i="1"/>
  <c r="C498" i="1"/>
  <c r="C539" i="1"/>
  <c r="C431" i="1"/>
  <c r="C343" i="1"/>
  <c r="C425" i="1"/>
  <c r="C292" i="1"/>
  <c r="C133" i="1"/>
  <c r="C572" i="1"/>
  <c r="C497" i="1"/>
  <c r="C523" i="1"/>
  <c r="C439" i="1"/>
  <c r="C548" i="1"/>
  <c r="C83" i="1"/>
  <c r="C531" i="1"/>
  <c r="C514" i="1"/>
  <c r="C517" i="1"/>
  <c r="C67" i="1"/>
  <c r="C508" i="1"/>
  <c r="C392" i="1"/>
  <c r="G560" i="1"/>
  <c r="E560" i="1"/>
  <c r="C552" i="1"/>
  <c r="C444" i="1"/>
  <c r="C122" i="1"/>
  <c r="E131" i="1"/>
  <c r="G131" i="1"/>
  <c r="C224" i="1"/>
  <c r="C109" i="1"/>
  <c r="G565" i="1"/>
  <c r="E565" i="1"/>
  <c r="E250" i="1"/>
  <c r="G250" i="1"/>
  <c r="C357" i="1"/>
  <c r="C328" i="1"/>
  <c r="E519" i="1"/>
  <c r="G519" i="1"/>
  <c r="E90" i="1"/>
  <c r="G90" i="1"/>
  <c r="E244" i="1"/>
  <c r="G244" i="1"/>
  <c r="E412" i="1"/>
  <c r="G412" i="1"/>
  <c r="C223" i="1"/>
  <c r="G103" i="1"/>
  <c r="E103" i="1"/>
  <c r="C214" i="1"/>
  <c r="G85" i="1"/>
  <c r="E85" i="1"/>
  <c r="C148" i="1"/>
  <c r="G492" i="1"/>
  <c r="E492" i="1"/>
  <c r="G98" i="1"/>
  <c r="E98" i="1"/>
  <c r="E266" i="1"/>
  <c r="G266" i="1"/>
  <c r="C323" i="1"/>
  <c r="G520" i="1"/>
  <c r="E520" i="1"/>
  <c r="C303" i="1"/>
  <c r="E259" i="1"/>
  <c r="G259" i="1"/>
  <c r="E314" i="1"/>
  <c r="G314" i="1"/>
  <c r="C216" i="1"/>
  <c r="G382" i="1"/>
  <c r="E382" i="1"/>
  <c r="E350" i="1"/>
  <c r="G350" i="1"/>
  <c r="G518" i="1"/>
  <c r="E518" i="1"/>
  <c r="G190" i="1"/>
  <c r="E190" i="1"/>
  <c r="E358" i="1"/>
  <c r="G358" i="1"/>
  <c r="E30" i="1"/>
  <c r="G30" i="1"/>
  <c r="G198" i="1"/>
  <c r="E198" i="1"/>
  <c r="C317" i="1"/>
  <c r="C403" i="1"/>
  <c r="C23" i="1"/>
  <c r="C505" i="1"/>
  <c r="C82" i="1"/>
  <c r="C139" i="1"/>
  <c r="C469" i="1"/>
  <c r="C68" i="1"/>
  <c r="C235" i="1"/>
  <c r="C55" i="1"/>
  <c r="C27" i="1"/>
  <c r="C402" i="1"/>
  <c r="C556" i="1"/>
  <c r="C567" i="1"/>
  <c r="C511" i="1"/>
  <c r="C589" i="1"/>
  <c r="C164" i="1"/>
  <c r="C274" i="1"/>
  <c r="C537" i="1"/>
  <c r="C405" i="1"/>
  <c r="C451" i="1"/>
  <c r="C233" i="1"/>
  <c r="C569" i="1"/>
  <c r="C28" i="1"/>
  <c r="C314" i="1"/>
  <c r="C555" i="1"/>
  <c r="C65" i="1"/>
  <c r="C401" i="1"/>
  <c r="C557" i="1"/>
  <c r="C238" i="1"/>
  <c r="C570" i="1"/>
  <c r="C550" i="1"/>
  <c r="C49" i="1"/>
  <c r="C85" i="1"/>
  <c r="C73" i="1"/>
  <c r="C445" i="1"/>
  <c r="C573" i="1"/>
  <c r="C199" i="1"/>
  <c r="C308" i="1"/>
  <c r="C462" i="1"/>
  <c r="C471" i="1"/>
  <c r="C494" i="1"/>
  <c r="C59" i="1"/>
  <c r="C416" i="1"/>
  <c r="C408" i="1"/>
  <c r="C89" i="1"/>
  <c r="C75" i="1"/>
  <c r="C400" i="1"/>
  <c r="C543" i="1"/>
  <c r="C435" i="1"/>
  <c r="C380" i="1"/>
  <c r="C502" i="1"/>
  <c r="C475" i="1"/>
  <c r="C578" i="1"/>
  <c r="C442" i="1"/>
  <c r="C326" i="1"/>
  <c r="C588" i="1"/>
  <c r="C84" i="1"/>
  <c r="C366" i="1"/>
  <c r="C542" i="1"/>
  <c r="C87" i="1"/>
  <c r="C547" i="1"/>
  <c r="C309" i="1"/>
  <c r="C515" i="1"/>
  <c r="C389" i="1"/>
  <c r="C71" i="1"/>
  <c r="C32" i="1"/>
  <c r="C489" i="1"/>
  <c r="C79" i="1"/>
  <c r="C549" i="1"/>
  <c r="C246" i="1"/>
  <c r="C482" i="1"/>
  <c r="C393" i="1"/>
  <c r="C123" i="1"/>
  <c r="C247" i="1"/>
  <c r="C174" i="1"/>
  <c r="C538" i="1"/>
  <c r="C565" i="1"/>
  <c r="C486" i="1"/>
  <c r="C581" i="1"/>
  <c r="C551" i="1"/>
  <c r="C36" i="1"/>
  <c r="C80" i="1"/>
  <c r="C450" i="1"/>
  <c r="C535" i="1"/>
  <c r="C458" i="1"/>
  <c r="C509" i="1"/>
  <c r="C584" i="1"/>
  <c r="C480" i="1"/>
  <c r="C390" i="1"/>
  <c r="C339" i="1"/>
  <c r="G521" i="1"/>
  <c r="E521" i="1"/>
  <c r="G54" i="1"/>
  <c r="E54" i="1"/>
  <c r="C185" i="1"/>
  <c r="C257" i="1"/>
  <c r="G279" i="1"/>
  <c r="E279" i="1"/>
  <c r="C251" i="1"/>
  <c r="C377" i="1"/>
  <c r="C195" i="1"/>
  <c r="E171" i="1"/>
  <c r="G171" i="1"/>
  <c r="C297" i="1"/>
  <c r="E499" i="1"/>
  <c r="G499" i="1"/>
  <c r="C183" i="1"/>
  <c r="C168" i="1"/>
  <c r="G428" i="1"/>
  <c r="E428" i="1"/>
  <c r="C236" i="1"/>
  <c r="C268" i="1"/>
  <c r="C196" i="1"/>
  <c r="C202" i="1"/>
  <c r="G522" i="1"/>
  <c r="E522" i="1"/>
  <c r="G574" i="1"/>
  <c r="E574" i="1"/>
  <c r="C173" i="1"/>
  <c r="E55" i="1"/>
  <c r="G55" i="1"/>
  <c r="C198" i="1"/>
  <c r="G307" i="1"/>
  <c r="E307" i="1"/>
  <c r="G445" i="1"/>
  <c r="E445" i="1"/>
  <c r="G589" i="1"/>
  <c r="E589" i="1"/>
  <c r="G89" i="1"/>
  <c r="E89" i="1"/>
  <c r="G304" i="1"/>
  <c r="E304" i="1"/>
  <c r="E472" i="1"/>
  <c r="G472" i="1"/>
  <c r="G144" i="1"/>
  <c r="E144" i="1"/>
  <c r="E312" i="1"/>
  <c r="G312" i="1"/>
  <c r="G488" i="1"/>
  <c r="E488" i="1"/>
  <c r="E152" i="1"/>
  <c r="G152" i="1"/>
  <c r="C501" i="1"/>
  <c r="C353" i="1"/>
  <c r="C22" i="1"/>
  <c r="C503" i="1"/>
  <c r="C206" i="1"/>
  <c r="C42" i="1"/>
  <c r="C31" i="1"/>
  <c r="C510" i="1"/>
  <c r="C330" i="1"/>
  <c r="C240" i="1"/>
  <c r="C221" i="1"/>
  <c r="C266" i="1"/>
  <c r="C329" i="1"/>
  <c r="C171" i="1"/>
  <c r="C147" i="1"/>
  <c r="C179" i="1"/>
  <c r="C212" i="1"/>
  <c r="G289" i="1"/>
  <c r="E289" i="1"/>
  <c r="G443" i="1"/>
  <c r="E443" i="1"/>
  <c r="E556" i="1"/>
  <c r="G556" i="1"/>
  <c r="C281" i="1"/>
  <c r="C285" i="1"/>
  <c r="C273" i="1"/>
  <c r="C108" i="1"/>
  <c r="G505" i="1"/>
  <c r="E505" i="1"/>
  <c r="G361" i="1"/>
  <c r="E361" i="1"/>
  <c r="G213" i="1"/>
  <c r="E213" i="1"/>
  <c r="C367" i="1"/>
  <c r="C217" i="1"/>
  <c r="C242" i="1"/>
  <c r="C207" i="1"/>
  <c r="C228" i="1"/>
  <c r="G523" i="1"/>
  <c r="E523" i="1"/>
  <c r="G553" i="1"/>
  <c r="E553" i="1"/>
  <c r="E53" i="1"/>
  <c r="G53" i="1"/>
  <c r="C299" i="1"/>
  <c r="E517" i="1"/>
  <c r="G517" i="1"/>
  <c r="G551" i="1"/>
  <c r="E551" i="1"/>
  <c r="G226" i="1"/>
  <c r="E226" i="1"/>
  <c r="G203" i="1"/>
  <c r="E203" i="1"/>
  <c r="E68" i="1"/>
  <c r="G68" i="1"/>
  <c r="G435" i="1"/>
  <c r="E435" i="1"/>
  <c r="G394" i="1"/>
  <c r="E394" i="1"/>
  <c r="C231" i="1"/>
  <c r="C302" i="1"/>
  <c r="C311" i="1"/>
  <c r="C227" i="1"/>
  <c r="C145" i="1"/>
  <c r="C137" i="1"/>
  <c r="E387" i="1"/>
  <c r="G387" i="1"/>
  <c r="E477" i="1"/>
  <c r="G477" i="1"/>
  <c r="E410" i="1"/>
  <c r="G410" i="1"/>
  <c r="C386" i="1"/>
  <c r="C225" i="1"/>
  <c r="C119" i="1"/>
  <c r="C150" i="1"/>
  <c r="E49" i="1"/>
  <c r="G49" i="1"/>
  <c r="E578" i="1"/>
  <c r="G578" i="1"/>
  <c r="E140" i="1"/>
  <c r="G140" i="1"/>
  <c r="C318" i="1"/>
  <c r="C319" i="1"/>
  <c r="C170" i="1"/>
  <c r="C157" i="1"/>
  <c r="C167" i="1"/>
  <c r="G489" i="1"/>
  <c r="E489" i="1"/>
  <c r="E568" i="1"/>
  <c r="G568" i="1"/>
  <c r="G474" i="1"/>
  <c r="E474" i="1"/>
  <c r="C118" i="1"/>
  <c r="G332" i="1"/>
  <c r="E332" i="1"/>
  <c r="E126" i="1"/>
  <c r="G126" i="1"/>
  <c r="G80" i="1"/>
  <c r="E80" i="1"/>
  <c r="E462" i="1"/>
  <c r="G462" i="1"/>
  <c r="G416" i="1"/>
  <c r="E416" i="1"/>
  <c r="E294" i="1"/>
  <c r="G294" i="1"/>
  <c r="G248" i="1"/>
  <c r="E248" i="1"/>
  <c r="E299" i="1"/>
  <c r="G299" i="1"/>
  <c r="G310" i="1"/>
  <c r="E310" i="1"/>
  <c r="C544" i="1"/>
  <c r="C283" i="1"/>
  <c r="C436" i="1"/>
  <c r="C304" i="1"/>
  <c r="C114" i="1"/>
  <c r="G471" i="1"/>
  <c r="E471" i="1"/>
  <c r="G47" i="1"/>
  <c r="E47" i="1"/>
  <c r="C424" i="1"/>
  <c r="C504" i="1"/>
  <c r="C229" i="1"/>
  <c r="C396" i="1"/>
  <c r="C264" i="1"/>
  <c r="C93" i="1"/>
  <c r="E343" i="1"/>
  <c r="G343" i="1"/>
  <c r="E374" i="1"/>
  <c r="G374" i="1"/>
  <c r="C261" i="1"/>
  <c r="C134" i="1"/>
  <c r="G295" i="1"/>
  <c r="E295" i="1"/>
  <c r="E500" i="1"/>
  <c r="G500" i="1"/>
  <c r="G166" i="1"/>
  <c r="E166" i="1"/>
  <c r="G99" i="1"/>
  <c r="E99" i="1"/>
  <c r="C151" i="1"/>
  <c r="E396" i="1"/>
  <c r="G396" i="1"/>
  <c r="C144" i="1"/>
  <c r="E236" i="1"/>
  <c r="G236" i="1"/>
  <c r="E336" i="1"/>
  <c r="G336" i="1"/>
  <c r="E504" i="1"/>
  <c r="G504" i="1"/>
  <c r="C255" i="1"/>
  <c r="E527" i="1"/>
  <c r="G527" i="1"/>
  <c r="E285" i="1"/>
  <c r="G285" i="1"/>
  <c r="G296" i="1"/>
  <c r="E296" i="1"/>
  <c r="G174" i="1"/>
  <c r="E174" i="1"/>
  <c r="E128" i="1"/>
  <c r="G128" i="1"/>
  <c r="G453" i="1"/>
  <c r="E453" i="1"/>
  <c r="C360" i="1"/>
  <c r="C220" i="1"/>
  <c r="G127" i="1"/>
  <c r="E127" i="1"/>
  <c r="E125" i="1"/>
  <c r="G125" i="1"/>
  <c r="E136" i="1"/>
  <c r="G136" i="1"/>
  <c r="G461" i="1"/>
  <c r="E461" i="1"/>
  <c r="E536" i="1"/>
  <c r="G536" i="1"/>
  <c r="G293" i="1"/>
  <c r="E293" i="1"/>
  <c r="C310" i="1"/>
  <c r="C159" i="1"/>
  <c r="E379" i="1"/>
  <c r="G379" i="1"/>
  <c r="E532" i="1"/>
  <c r="G532" i="1"/>
  <c r="G545" i="1"/>
  <c r="E545" i="1"/>
  <c r="G301" i="1"/>
  <c r="E301" i="1"/>
  <c r="E147" i="1"/>
  <c r="G147" i="1"/>
  <c r="G133" i="1"/>
  <c r="E133" i="1"/>
  <c r="C526" i="1"/>
  <c r="C500" i="1"/>
  <c r="C81" i="1"/>
  <c r="C587" i="1"/>
  <c r="C284" i="1"/>
  <c r="C414" i="1"/>
  <c r="C583" i="1"/>
  <c r="C499" i="1"/>
  <c r="C448" i="1"/>
  <c r="C141" i="1"/>
  <c r="C258" i="1"/>
  <c r="C417" i="1"/>
  <c r="C334" i="1"/>
  <c r="C327" i="1"/>
  <c r="C177" i="1"/>
  <c r="C103" i="1"/>
  <c r="C121" i="1"/>
  <c r="G538" i="1"/>
  <c r="E538" i="1"/>
  <c r="E139" i="1"/>
  <c r="G139" i="1"/>
  <c r="E44" i="1"/>
  <c r="G44" i="1"/>
  <c r="C219" i="1"/>
  <c r="C142" i="1"/>
  <c r="C152" i="1"/>
  <c r="C163" i="1"/>
  <c r="E241" i="1"/>
  <c r="G241" i="1"/>
  <c r="G355" i="1"/>
  <c r="E355" i="1"/>
  <c r="E268" i="1"/>
  <c r="G268" i="1"/>
  <c r="C362" i="1"/>
  <c r="C371" i="1"/>
  <c r="C218" i="1"/>
  <c r="C115" i="1"/>
  <c r="C143" i="1"/>
  <c r="E584" i="1"/>
  <c r="G584" i="1"/>
  <c r="G395" i="1"/>
  <c r="E395" i="1"/>
  <c r="G108" i="1"/>
  <c r="E108" i="1"/>
  <c r="C275" i="1"/>
  <c r="G277" i="1"/>
  <c r="E277" i="1"/>
  <c r="E254" i="1"/>
  <c r="G254" i="1"/>
  <c r="E208" i="1"/>
  <c r="G208" i="1"/>
  <c r="E195" i="1"/>
  <c r="G195" i="1"/>
  <c r="G50" i="1"/>
  <c r="E50" i="1"/>
  <c r="E422" i="1"/>
  <c r="G422" i="1"/>
  <c r="G376" i="1"/>
  <c r="E376" i="1"/>
  <c r="C446" i="1"/>
  <c r="C520" i="1"/>
  <c r="C248" i="1"/>
  <c r="C412" i="1"/>
  <c r="C280" i="1"/>
  <c r="C91" i="1"/>
  <c r="E385" i="1"/>
  <c r="G385" i="1"/>
  <c r="E438" i="1"/>
  <c r="G438" i="1"/>
  <c r="C576" i="1"/>
  <c r="C129" i="1"/>
  <c r="C468" i="1"/>
  <c r="C336" i="1"/>
  <c r="C146" i="1"/>
  <c r="E528" i="1"/>
  <c r="G528" i="1"/>
  <c r="E566" i="1"/>
  <c r="G566" i="1"/>
  <c r="E122" i="1"/>
  <c r="G122" i="1"/>
  <c r="C536" i="1"/>
  <c r="C271" i="1"/>
  <c r="C428" i="1"/>
  <c r="C296" i="1"/>
  <c r="C106" i="1"/>
  <c r="G449" i="1"/>
  <c r="E449" i="1"/>
  <c r="E502" i="1"/>
  <c r="G502" i="1"/>
  <c r="C426" i="1"/>
  <c r="C165" i="1"/>
  <c r="G562" i="1"/>
  <c r="E562" i="1"/>
  <c r="G61" i="1"/>
  <c r="E61" i="1"/>
  <c r="E72" i="1"/>
  <c r="G72" i="1"/>
  <c r="G397" i="1"/>
  <c r="E397" i="1"/>
  <c r="G403" i="1"/>
  <c r="E403" i="1"/>
  <c r="E229" i="1"/>
  <c r="G229" i="1"/>
  <c r="G547" i="1"/>
  <c r="E547" i="1"/>
  <c r="E447" i="1"/>
  <c r="G447" i="1"/>
  <c r="G245" i="1"/>
  <c r="E245" i="1"/>
  <c r="C383" i="1"/>
  <c r="C374" i="1"/>
  <c r="C338" i="1"/>
  <c r="C192" i="1"/>
  <c r="E475" i="1"/>
  <c r="G475" i="1"/>
  <c r="G107" i="1"/>
  <c r="E107" i="1"/>
  <c r="E469" i="1"/>
  <c r="G469" i="1"/>
  <c r="C447" i="1"/>
  <c r="C305" i="1"/>
  <c r="C306" i="1"/>
  <c r="C276" i="1"/>
  <c r="C117" i="1"/>
  <c r="G27" i="1"/>
  <c r="E27" i="1"/>
  <c r="G554" i="1"/>
  <c r="E554" i="1"/>
  <c r="E309" i="1"/>
  <c r="G309" i="1"/>
  <c r="C295" i="1"/>
  <c r="E583" i="1"/>
  <c r="G583" i="1"/>
  <c r="E577" i="1"/>
  <c r="G577" i="1"/>
  <c r="E456" i="1"/>
  <c r="G456" i="1"/>
  <c r="E120" i="1"/>
  <c r="G120" i="1"/>
  <c r="G172" i="1"/>
  <c r="E172" i="1"/>
  <c r="C172" i="1"/>
  <c r="C387" i="1"/>
  <c r="C162" i="1"/>
  <c r="C388" i="1"/>
  <c r="G455" i="1"/>
  <c r="E455" i="1"/>
  <c r="C432" i="1"/>
  <c r="G417" i="1"/>
  <c r="E417" i="1"/>
  <c r="E525" i="1"/>
  <c r="G525" i="1"/>
  <c r="E340" i="1"/>
  <c r="G340" i="1"/>
  <c r="E83" i="1"/>
  <c r="G83" i="1"/>
  <c r="E109" i="1"/>
  <c r="G109" i="1"/>
  <c r="G315" i="1"/>
  <c r="E315" i="1"/>
  <c r="G508" i="1"/>
  <c r="E508" i="1"/>
  <c r="C201" i="1"/>
  <c r="G439" i="1"/>
  <c r="E439" i="1"/>
  <c r="G121" i="1"/>
  <c r="E121" i="1"/>
  <c r="E180" i="1"/>
  <c r="G180" i="1"/>
  <c r="E337" i="1"/>
  <c r="G337" i="1"/>
  <c r="E516" i="1"/>
  <c r="G516" i="1"/>
  <c r="G534" i="1"/>
  <c r="E534" i="1"/>
  <c r="E348" i="1"/>
  <c r="G348" i="1"/>
  <c r="C315" i="1"/>
  <c r="E451" i="1"/>
  <c r="G451" i="1"/>
  <c r="E75" i="1"/>
  <c r="G75" i="1"/>
  <c r="E514" i="1"/>
  <c r="G514" i="1"/>
  <c r="E543" i="1"/>
  <c r="G543" i="1"/>
  <c r="G356" i="1"/>
  <c r="E356" i="1"/>
  <c r="G143" i="1"/>
  <c r="E143" i="1"/>
  <c r="E188" i="1"/>
  <c r="G188" i="1"/>
  <c r="C113" i="1"/>
  <c r="E297" i="1"/>
  <c r="G297" i="1"/>
  <c r="G189" i="1"/>
  <c r="E189" i="1"/>
  <c r="E200" i="1"/>
  <c r="G200" i="1"/>
  <c r="G78" i="1"/>
  <c r="E78" i="1"/>
  <c r="E32" i="1"/>
  <c r="G32" i="1"/>
  <c r="G357" i="1"/>
  <c r="E357" i="1"/>
  <c r="C437" i="1"/>
  <c r="C461" i="1"/>
  <c r="C354" i="1"/>
  <c r="C335" i="1"/>
  <c r="C278" i="1"/>
  <c r="C189" i="1"/>
  <c r="G219" i="1"/>
  <c r="E219" i="1"/>
  <c r="G43" i="1"/>
  <c r="E43" i="1"/>
  <c r="E373" i="1"/>
  <c r="G373" i="1"/>
  <c r="C430" i="1"/>
  <c r="C378" i="1"/>
  <c r="C342" i="1"/>
  <c r="C253" i="1"/>
  <c r="G267" i="1"/>
  <c r="E267" i="1"/>
  <c r="E193" i="1"/>
  <c r="G193" i="1"/>
  <c r="E150" i="1"/>
  <c r="G150" i="1"/>
  <c r="C181" i="1"/>
  <c r="C368" i="1"/>
  <c r="C373" i="1"/>
  <c r="C337" i="1"/>
  <c r="C191" i="1"/>
  <c r="E391" i="1"/>
  <c r="G391" i="1"/>
  <c r="G87" i="1"/>
  <c r="E87" i="1"/>
  <c r="E437" i="1"/>
  <c r="G437" i="1"/>
  <c r="C282" i="1"/>
  <c r="E327" i="1"/>
  <c r="G327" i="1"/>
  <c r="E459" i="1"/>
  <c r="G459" i="1"/>
  <c r="E116" i="1"/>
  <c r="G116" i="1"/>
  <c r="G167" i="1"/>
  <c r="E167" i="1"/>
  <c r="G452" i="1"/>
  <c r="E452" i="1"/>
  <c r="E399" i="1"/>
  <c r="G399" i="1"/>
  <c r="G284" i="1"/>
  <c r="E284" i="1"/>
  <c r="E283" i="1"/>
  <c r="G283" i="1"/>
  <c r="E441" i="1"/>
  <c r="G441" i="1"/>
  <c r="E300" i="1"/>
  <c r="G300" i="1"/>
  <c r="C155" i="1"/>
  <c r="C96" i="1"/>
  <c r="C175" i="1"/>
  <c r="C204" i="1"/>
  <c r="E585" i="1"/>
  <c r="G585" i="1"/>
  <c r="E359" i="1"/>
  <c r="G359" i="1"/>
  <c r="E524" i="1"/>
  <c r="G524" i="1"/>
  <c r="C441" i="1"/>
  <c r="C290" i="1"/>
  <c r="C209" i="1"/>
  <c r="C126" i="1"/>
  <c r="C166" i="1"/>
  <c r="G369" i="1"/>
  <c r="E369" i="1"/>
  <c r="G552" i="1"/>
  <c r="E552" i="1"/>
  <c r="G364" i="1"/>
  <c r="E364" i="1"/>
  <c r="C178" i="1"/>
  <c r="G223" i="1"/>
  <c r="E223" i="1"/>
  <c r="E510" i="1"/>
  <c r="G510" i="1"/>
  <c r="G334" i="1"/>
  <c r="E334" i="1"/>
  <c r="C160" i="1"/>
  <c r="C298" i="1"/>
  <c r="E433" i="1"/>
  <c r="G433" i="1"/>
  <c r="C203" i="1"/>
  <c r="E177" i="1"/>
  <c r="G177" i="1"/>
  <c r="G342" i="1"/>
  <c r="E342" i="1"/>
  <c r="E178" i="1"/>
  <c r="G178" i="1"/>
  <c r="C169" i="1"/>
  <c r="G235" i="1"/>
  <c r="E235" i="1"/>
  <c r="G243" i="1"/>
  <c r="E243" i="1"/>
  <c r="G322" i="1"/>
  <c r="E322" i="1"/>
  <c r="G79" i="1"/>
  <c r="E79" i="1"/>
  <c r="E164" i="1"/>
  <c r="G164" i="1"/>
  <c r="E586" i="1"/>
  <c r="G586" i="1"/>
  <c r="E490" i="1"/>
  <c r="G490" i="1"/>
  <c r="C184" i="1"/>
  <c r="E515" i="1"/>
  <c r="G515" i="1"/>
  <c r="G347" i="1"/>
  <c r="E347" i="1"/>
  <c r="E162" i="1"/>
  <c r="G162" i="1"/>
  <c r="G33" i="1"/>
  <c r="E33" i="1"/>
  <c r="E498" i="1"/>
  <c r="G498" i="1"/>
  <c r="G265" i="1"/>
  <c r="E265" i="1"/>
  <c r="G330" i="1"/>
  <c r="E330" i="1"/>
  <c r="C234" i="1"/>
  <c r="E531" i="1"/>
  <c r="G531" i="1"/>
  <c r="G67" i="1"/>
  <c r="E67" i="1"/>
  <c r="E496" i="1"/>
  <c r="G496" i="1"/>
  <c r="E287" i="1"/>
  <c r="G287" i="1"/>
  <c r="G338" i="1"/>
  <c r="E338" i="1"/>
  <c r="E411" i="1"/>
  <c r="G411" i="1"/>
  <c r="E170" i="1"/>
  <c r="G170" i="1"/>
  <c r="E501" i="1"/>
  <c r="G501" i="1"/>
  <c r="E269" i="1"/>
  <c r="G269" i="1"/>
  <c r="G63" i="1"/>
  <c r="E63" i="1"/>
  <c r="G101" i="1"/>
  <c r="E101" i="1"/>
  <c r="C344" i="1"/>
  <c r="C154" i="1"/>
  <c r="G537" i="1"/>
  <c r="E537" i="1"/>
  <c r="E263" i="1"/>
  <c r="G263" i="1"/>
  <c r="E154" i="1"/>
  <c r="G154" i="1"/>
  <c r="C307" i="1"/>
  <c r="C205" i="1"/>
  <c r="C124" i="1"/>
  <c r="C136" i="1"/>
  <c r="G345" i="1"/>
  <c r="E345" i="1"/>
  <c r="G393" i="1"/>
  <c r="E393" i="1"/>
  <c r="E378" i="1"/>
  <c r="G378" i="1"/>
  <c r="C149" i="1"/>
  <c r="C208" i="1"/>
  <c r="C102" i="1"/>
  <c r="C99" i="1"/>
  <c r="C131" i="1"/>
  <c r="G555" i="1"/>
  <c r="E555" i="1"/>
  <c r="E479" i="1"/>
  <c r="G479" i="1"/>
  <c r="E218" i="1"/>
  <c r="G218" i="1"/>
  <c r="C259" i="1"/>
  <c r="G563" i="1"/>
  <c r="E563" i="1"/>
  <c r="E317" i="1"/>
  <c r="G317" i="1"/>
  <c r="E328" i="1"/>
  <c r="G328" i="1"/>
  <c r="G206" i="1"/>
  <c r="E206" i="1"/>
  <c r="E160" i="1"/>
  <c r="G160" i="1"/>
  <c r="G38" i="1"/>
  <c r="E38" i="1"/>
  <c r="C395" i="1"/>
  <c r="C249" i="1"/>
  <c r="C265" i="1"/>
  <c r="C243" i="1"/>
  <c r="C252" i="1"/>
  <c r="G303" i="1"/>
  <c r="E303" i="1"/>
  <c r="E191" i="1"/>
  <c r="G191" i="1"/>
  <c r="G149" i="1"/>
  <c r="E149" i="1"/>
  <c r="G211" i="1"/>
  <c r="E211" i="1"/>
  <c r="G207" i="1"/>
  <c r="E207" i="1"/>
  <c r="G539" i="1"/>
  <c r="E539" i="1"/>
  <c r="E222" i="1"/>
  <c r="G222" i="1"/>
  <c r="G157" i="1"/>
  <c r="E157" i="1"/>
  <c r="E212" i="1"/>
  <c r="G212" i="1"/>
  <c r="E194" i="1"/>
  <c r="G194" i="1"/>
  <c r="E176" i="1"/>
  <c r="G176" i="1"/>
  <c r="E168" i="1"/>
  <c r="G168" i="1"/>
  <c r="E423" i="1"/>
  <c r="G423" i="1"/>
  <c r="G119" i="1"/>
  <c r="E119" i="1"/>
  <c r="G111" i="1"/>
  <c r="E111" i="1"/>
  <c r="G46" i="1"/>
  <c r="E46" i="1"/>
  <c r="E548" i="1"/>
  <c r="G548" i="1"/>
  <c r="E36" i="1"/>
  <c r="G36" i="1"/>
  <c r="E512" i="1"/>
  <c r="G512" i="1"/>
  <c r="E573" i="1"/>
  <c r="G573" i="1"/>
  <c r="G570" i="1"/>
  <c r="E570" i="1"/>
  <c r="G351" i="1"/>
  <c r="E351" i="1"/>
  <c r="G390" i="1"/>
  <c r="E390" i="1"/>
  <c r="G325" i="1"/>
  <c r="E325" i="1"/>
  <c r="E380" i="1"/>
  <c r="G380" i="1"/>
  <c r="G362" i="1"/>
  <c r="E362" i="1"/>
  <c r="E344" i="1"/>
  <c r="G344" i="1"/>
  <c r="C355" i="1"/>
  <c r="C331" i="1"/>
  <c r="C211" i="1"/>
  <c r="C111" i="1"/>
  <c r="C128" i="1"/>
  <c r="E557" i="1"/>
  <c r="G557" i="1"/>
  <c r="G225" i="1"/>
  <c r="E225" i="1"/>
  <c r="G76" i="1"/>
  <c r="E76" i="1"/>
  <c r="G465" i="1"/>
  <c r="E465" i="1"/>
  <c r="G161" i="1"/>
  <c r="E161" i="1"/>
  <c r="G153" i="1"/>
  <c r="E153" i="1"/>
  <c r="G62" i="1"/>
  <c r="E62" i="1"/>
  <c r="G564" i="1"/>
  <c r="E564" i="1"/>
  <c r="E52" i="1"/>
  <c r="G52" i="1"/>
  <c r="E34" i="1"/>
  <c r="G34" i="1"/>
  <c r="G26" i="1"/>
  <c r="E26" i="1"/>
  <c r="E582" i="1"/>
  <c r="G582" i="1"/>
  <c r="G579" i="1"/>
  <c r="E579" i="1"/>
  <c r="E371" i="1"/>
  <c r="G371" i="1"/>
  <c r="E398" i="1"/>
  <c r="G398" i="1"/>
  <c r="G333" i="1"/>
  <c r="E333" i="1"/>
  <c r="E388" i="1"/>
  <c r="G388" i="1"/>
  <c r="G370" i="1"/>
  <c r="E370" i="1"/>
  <c r="G352" i="1"/>
  <c r="E352" i="1"/>
  <c r="G233" i="1"/>
  <c r="E233" i="1"/>
  <c r="E227" i="1"/>
  <c r="G227" i="1"/>
  <c r="G567" i="1"/>
  <c r="E567" i="1"/>
  <c r="E230" i="1"/>
  <c r="G230" i="1"/>
  <c r="E165" i="1"/>
  <c r="G165" i="1"/>
  <c r="E220" i="1"/>
  <c r="G220" i="1"/>
  <c r="G202" i="1"/>
  <c r="E202" i="1"/>
  <c r="G184" i="1"/>
  <c r="E184" i="1"/>
  <c r="C528" i="1"/>
  <c r="C267" i="1"/>
  <c r="C420" i="1"/>
  <c r="C288" i="1"/>
  <c r="C97" i="1"/>
  <c r="G407" i="1"/>
  <c r="E407" i="1"/>
  <c r="G470" i="1"/>
  <c r="E470" i="1"/>
  <c r="G23" i="1"/>
  <c r="H23" i="1" s="1"/>
  <c r="F23" i="1"/>
  <c r="E23" i="1"/>
  <c r="E39" i="1"/>
  <c r="G39" i="1"/>
  <c r="G415" i="1"/>
  <c r="E415" i="1"/>
  <c r="E414" i="1"/>
  <c r="G414" i="1"/>
  <c r="E349" i="1"/>
  <c r="G349" i="1"/>
  <c r="E404" i="1"/>
  <c r="G404" i="1"/>
  <c r="G386" i="1"/>
  <c r="E386" i="1"/>
  <c r="E368" i="1"/>
  <c r="G368" i="1"/>
  <c r="E360" i="1"/>
  <c r="G360" i="1"/>
  <c r="E255" i="1"/>
  <c r="G255" i="1"/>
  <c r="G249" i="1"/>
  <c r="E249" i="1"/>
  <c r="E247" i="1"/>
  <c r="G247" i="1"/>
  <c r="G238" i="1"/>
  <c r="E238" i="1"/>
  <c r="E173" i="1"/>
  <c r="G173" i="1"/>
  <c r="E228" i="1"/>
  <c r="G228" i="1"/>
  <c r="E210" i="1"/>
  <c r="G210" i="1"/>
  <c r="E192" i="1"/>
  <c r="G192" i="1"/>
  <c r="E483" i="1"/>
  <c r="G483" i="1"/>
  <c r="G183" i="1"/>
  <c r="E183" i="1"/>
  <c r="E175" i="1"/>
  <c r="G175" i="1"/>
  <c r="G70" i="1"/>
  <c r="E70" i="1"/>
  <c r="G572" i="1"/>
  <c r="E572" i="1"/>
  <c r="G60" i="1"/>
  <c r="E60" i="1"/>
  <c r="E42" i="1"/>
  <c r="G42" i="1"/>
  <c r="E24" i="1"/>
  <c r="G24" i="1"/>
  <c r="G482" i="1"/>
  <c r="E482" i="1"/>
  <c r="G497" i="1"/>
  <c r="E497" i="1"/>
  <c r="E324" i="1"/>
  <c r="G324" i="1"/>
  <c r="G57" i="1"/>
  <c r="E57" i="1"/>
  <c r="G156" i="1"/>
  <c r="E156" i="1"/>
  <c r="C254" i="1"/>
  <c r="G375" i="1"/>
  <c r="E375" i="1"/>
  <c r="E215" i="1"/>
  <c r="G215" i="1"/>
  <c r="E182" i="1"/>
  <c r="G182" i="1"/>
  <c r="C512" i="1"/>
  <c r="C241" i="1"/>
  <c r="C404" i="1"/>
  <c r="C272" i="1"/>
  <c r="C101" i="1"/>
  <c r="E363" i="1"/>
  <c r="G363" i="1"/>
  <c r="E406" i="1"/>
  <c r="G406" i="1"/>
  <c r="C398" i="1"/>
  <c r="C433" i="1"/>
  <c r="C182" i="1"/>
  <c r="C364" i="1"/>
  <c r="C256" i="1"/>
  <c r="G495" i="1"/>
  <c r="E495" i="1"/>
  <c r="G257" i="1"/>
  <c r="E257" i="1"/>
  <c r="E246" i="1"/>
  <c r="G246" i="1"/>
  <c r="C496" i="1"/>
  <c r="E561" i="1"/>
  <c r="G561" i="1"/>
  <c r="G372" i="1"/>
  <c r="E372" i="1"/>
  <c r="G169" i="1"/>
  <c r="E169" i="1"/>
  <c r="E141" i="1"/>
  <c r="G141" i="1"/>
  <c r="E401" i="1"/>
  <c r="G401" i="1"/>
  <c r="G540" i="1"/>
  <c r="E540" i="1"/>
  <c r="C384" i="1"/>
  <c r="C105" i="1"/>
  <c r="C107" i="1"/>
  <c r="C127" i="1"/>
  <c r="C161" i="1"/>
  <c r="G113" i="1"/>
  <c r="E113" i="1"/>
  <c r="G185" i="1"/>
  <c r="E185" i="1"/>
  <c r="E204" i="1"/>
  <c r="G204" i="1"/>
  <c r="G526" i="1"/>
  <c r="E526" i="1"/>
  <c r="G311" i="1"/>
  <c r="E311" i="1"/>
  <c r="G239" i="1"/>
  <c r="E239" i="1"/>
  <c r="E94" i="1"/>
  <c r="G94" i="1"/>
  <c r="E29" i="1"/>
  <c r="G29" i="1"/>
  <c r="E84" i="1"/>
  <c r="G84" i="1"/>
  <c r="G66" i="1"/>
  <c r="E66" i="1"/>
  <c r="G48" i="1"/>
  <c r="E48" i="1"/>
  <c r="E40" i="1"/>
  <c r="G40" i="1"/>
  <c r="E81" i="1"/>
  <c r="G81" i="1"/>
  <c r="E457" i="1"/>
  <c r="G457" i="1"/>
  <c r="G430" i="1"/>
  <c r="E430" i="1"/>
  <c r="G365" i="1"/>
  <c r="E365" i="1"/>
  <c r="E420" i="1"/>
  <c r="G420" i="1"/>
  <c r="E402" i="1"/>
  <c r="G402" i="1"/>
  <c r="E384" i="1"/>
  <c r="G384" i="1"/>
  <c r="E319" i="1"/>
  <c r="G319" i="1"/>
  <c r="G313" i="1"/>
  <c r="E313" i="1"/>
  <c r="G587" i="1"/>
  <c r="E587" i="1"/>
  <c r="E262" i="1"/>
  <c r="G262" i="1"/>
  <c r="G197" i="1"/>
  <c r="E197" i="1"/>
  <c r="G252" i="1"/>
  <c r="E252" i="1"/>
  <c r="E234" i="1"/>
  <c r="G234" i="1"/>
  <c r="E216" i="1"/>
  <c r="G216" i="1"/>
  <c r="C560" i="1"/>
  <c r="C348" i="1"/>
  <c r="C452" i="1"/>
  <c r="C320" i="1"/>
  <c r="C130" i="1"/>
  <c r="E503" i="1"/>
  <c r="G503" i="1"/>
  <c r="G217" i="1"/>
  <c r="E217" i="1"/>
  <c r="G58" i="1"/>
  <c r="E58" i="1"/>
  <c r="G123" i="1"/>
  <c r="E123" i="1"/>
  <c r="G493" i="1"/>
  <c r="E493" i="1"/>
  <c r="G446" i="1"/>
  <c r="E446" i="1"/>
  <c r="G381" i="1"/>
  <c r="E381" i="1"/>
  <c r="G436" i="1"/>
  <c r="E436" i="1"/>
  <c r="G418" i="1"/>
  <c r="E418" i="1"/>
  <c r="G400" i="1"/>
  <c r="E400" i="1"/>
  <c r="E392" i="1"/>
  <c r="G392" i="1"/>
  <c r="E339" i="1"/>
  <c r="G339" i="1"/>
  <c r="G335" i="1"/>
  <c r="E335" i="1"/>
  <c r="G31" i="1"/>
  <c r="E31" i="1"/>
  <c r="G270" i="1"/>
  <c r="E270" i="1"/>
  <c r="E205" i="1"/>
  <c r="G205" i="1"/>
  <c r="E260" i="1"/>
  <c r="G260" i="1"/>
  <c r="E242" i="1"/>
  <c r="G242" i="1"/>
  <c r="E224" i="1"/>
  <c r="G224" i="1"/>
  <c r="G535" i="1"/>
  <c r="E535" i="1"/>
  <c r="E331" i="1"/>
  <c r="G331" i="1"/>
  <c r="E281" i="1"/>
  <c r="G281" i="1"/>
  <c r="G102" i="1"/>
  <c r="E102" i="1"/>
  <c r="G37" i="1"/>
  <c r="E37" i="1"/>
  <c r="G92" i="1"/>
  <c r="E92" i="1"/>
  <c r="E74" i="1"/>
  <c r="G74" i="1"/>
  <c r="E56" i="1"/>
  <c r="G56" i="1"/>
  <c r="C361" i="1"/>
  <c r="C350" i="1"/>
  <c r="C279" i="1"/>
  <c r="C190" i="1"/>
  <c r="E305" i="1"/>
  <c r="G305" i="1"/>
  <c r="G65" i="1"/>
  <c r="E65" i="1"/>
  <c r="E405" i="1"/>
  <c r="G405" i="1"/>
  <c r="E383" i="1"/>
  <c r="G383" i="1"/>
  <c r="G377" i="1"/>
  <c r="E377" i="1"/>
  <c r="G73" i="1"/>
  <c r="E73" i="1"/>
  <c r="E286" i="1"/>
  <c r="G286" i="1"/>
  <c r="E221" i="1"/>
  <c r="G221" i="1"/>
  <c r="E276" i="1"/>
  <c r="G276" i="1"/>
  <c r="G258" i="1"/>
  <c r="E258" i="1"/>
  <c r="E240" i="1"/>
  <c r="G240" i="1"/>
  <c r="G232" i="1"/>
  <c r="E232" i="1"/>
  <c r="G544" i="1"/>
  <c r="E544" i="1"/>
  <c r="E353" i="1"/>
  <c r="G353" i="1"/>
  <c r="G323" i="1"/>
  <c r="E323" i="1"/>
  <c r="E110" i="1"/>
  <c r="G110" i="1"/>
  <c r="G45" i="1"/>
  <c r="E45" i="1"/>
  <c r="G100" i="1"/>
  <c r="E100" i="1"/>
  <c r="G82" i="1"/>
  <c r="E82" i="1"/>
  <c r="G64" i="1"/>
  <c r="E64" i="1"/>
  <c r="E145" i="1"/>
  <c r="G145" i="1"/>
  <c r="G509" i="1"/>
  <c r="E509" i="1"/>
  <c r="E454" i="1"/>
  <c r="G454" i="1"/>
  <c r="E389" i="1"/>
  <c r="G389" i="1"/>
  <c r="G444" i="1"/>
  <c r="E444" i="1"/>
  <c r="E426" i="1"/>
  <c r="G426" i="1"/>
  <c r="G408" i="1"/>
  <c r="E408" i="1"/>
  <c r="E464" i="1"/>
  <c r="G464" i="1"/>
  <c r="E201" i="1"/>
  <c r="G201" i="1"/>
  <c r="E306" i="1"/>
  <c r="G306" i="1"/>
  <c r="G155" i="1"/>
  <c r="E155" i="1"/>
  <c r="E138" i="1"/>
  <c r="G138" i="1"/>
  <c r="C244" i="1"/>
  <c r="E427" i="1"/>
  <c r="G427" i="1"/>
  <c r="E105" i="1"/>
  <c r="G105" i="1"/>
  <c r="E117" i="1"/>
  <c r="G117" i="1"/>
  <c r="C346" i="1"/>
  <c r="C313" i="1"/>
  <c r="C277" i="1"/>
  <c r="C125" i="1"/>
  <c r="G135" i="1"/>
  <c r="E135" i="1"/>
  <c r="E591" i="1"/>
  <c r="G591" i="1"/>
  <c r="G341" i="1"/>
  <c r="E341" i="1"/>
  <c r="C411" i="1"/>
  <c r="C263" i="1"/>
  <c r="C270" i="1"/>
  <c r="C250" i="1"/>
  <c r="C260" i="1"/>
  <c r="G431" i="1"/>
  <c r="E431" i="1"/>
  <c r="G275" i="1"/>
  <c r="E275" i="1"/>
  <c r="E181" i="1"/>
  <c r="G181" i="1"/>
  <c r="C213" i="1"/>
  <c r="E321" i="1"/>
  <c r="G321" i="1"/>
  <c r="G329" i="1"/>
  <c r="E329" i="1"/>
  <c r="E354" i="1"/>
  <c r="G354" i="1"/>
  <c r="E163" i="1"/>
  <c r="G163" i="1"/>
  <c r="E196" i="1"/>
  <c r="G196" i="1"/>
  <c r="G97" i="1"/>
  <c r="E97" i="1"/>
  <c r="E28" i="1"/>
  <c r="G28" i="1"/>
  <c r="C98" i="1"/>
  <c r="C158" i="1"/>
  <c r="C484" i="1"/>
  <c r="C352" i="1"/>
  <c r="C95" i="1"/>
  <c r="E546" i="1"/>
  <c r="G546" i="1"/>
  <c r="E507" i="1"/>
  <c r="G507" i="1"/>
  <c r="G186" i="1"/>
  <c r="E186" i="1"/>
  <c r="E209" i="1"/>
  <c r="G209" i="1"/>
  <c r="G541" i="1"/>
  <c r="E541" i="1"/>
  <c r="E478" i="1"/>
  <c r="G478" i="1"/>
  <c r="E413" i="1"/>
  <c r="G413" i="1"/>
  <c r="E468" i="1"/>
  <c r="G468" i="1"/>
  <c r="E450" i="1"/>
  <c r="G450" i="1"/>
  <c r="E432" i="1"/>
  <c r="G432" i="1"/>
  <c r="G424" i="1"/>
  <c r="E424" i="1"/>
  <c r="E425" i="1"/>
  <c r="G425" i="1"/>
  <c r="G419" i="1"/>
  <c r="E419" i="1"/>
  <c r="E115" i="1"/>
  <c r="G115" i="1"/>
  <c r="E302" i="1"/>
  <c r="G302" i="1"/>
  <c r="G237" i="1"/>
  <c r="E237" i="1"/>
  <c r="G292" i="1"/>
  <c r="E292" i="1"/>
  <c r="G274" i="1"/>
  <c r="E274" i="1"/>
  <c r="G256" i="1"/>
  <c r="E256" i="1"/>
  <c r="E571" i="1"/>
  <c r="G571" i="1"/>
  <c r="E511" i="1"/>
  <c r="G511" i="1"/>
  <c r="E473" i="1"/>
  <c r="G473" i="1"/>
  <c r="G134" i="1"/>
  <c r="E134" i="1"/>
  <c r="G69" i="1"/>
  <c r="E69" i="1"/>
  <c r="E124" i="1"/>
  <c r="G124" i="1"/>
  <c r="E106" i="1"/>
  <c r="G106" i="1"/>
  <c r="E88" i="1"/>
  <c r="G88" i="1"/>
  <c r="C397" i="1"/>
  <c r="C376" i="1"/>
  <c r="C340" i="1"/>
  <c r="C194" i="1"/>
  <c r="E549" i="1"/>
  <c r="G549" i="1"/>
  <c r="G151" i="1"/>
  <c r="E151" i="1"/>
  <c r="E86" i="1"/>
  <c r="G86" i="1"/>
  <c r="E467" i="1"/>
  <c r="G467" i="1"/>
  <c r="E463" i="1"/>
  <c r="G463" i="1"/>
  <c r="G159" i="1"/>
  <c r="E159" i="1"/>
  <c r="G318" i="1"/>
  <c r="E318" i="1"/>
  <c r="E253" i="1"/>
  <c r="G253" i="1"/>
  <c r="G308" i="1"/>
  <c r="E308" i="1"/>
  <c r="G290" i="1"/>
  <c r="E290" i="1"/>
  <c r="E272" i="1"/>
  <c r="G272" i="1"/>
  <c r="G264" i="1"/>
  <c r="E264" i="1"/>
  <c r="E581" i="1"/>
  <c r="G581" i="1"/>
  <c r="G542" i="1"/>
  <c r="E542" i="1"/>
  <c r="E529" i="1"/>
  <c r="G529" i="1"/>
  <c r="E142" i="1"/>
  <c r="G142" i="1"/>
  <c r="G77" i="1"/>
  <c r="E77" i="1"/>
  <c r="E132" i="1"/>
  <c r="G132" i="1"/>
  <c r="G114" i="1"/>
  <c r="E114" i="1"/>
  <c r="G96" i="1"/>
  <c r="E96" i="1"/>
  <c r="E231" i="1"/>
  <c r="G231" i="1"/>
  <c r="E550" i="1"/>
  <c r="G550" i="1"/>
  <c r="E486" i="1"/>
  <c r="G486" i="1"/>
  <c r="E421" i="1"/>
  <c r="G421" i="1"/>
  <c r="G476" i="1"/>
  <c r="E476" i="1"/>
  <c r="E458" i="1"/>
  <c r="G458" i="1"/>
  <c r="G440" i="1"/>
  <c r="E440" i="1"/>
  <c r="C187" i="1"/>
  <c r="C363" i="1"/>
  <c r="C230" i="1"/>
  <c r="C140" i="1"/>
  <c r="C188" i="1"/>
  <c r="E530" i="1"/>
  <c r="G530" i="1"/>
  <c r="G187" i="1"/>
  <c r="E187" i="1"/>
  <c r="E460" i="1"/>
  <c r="G460" i="1"/>
  <c r="G41" i="1"/>
  <c r="E41" i="1"/>
  <c r="E35" i="1"/>
  <c r="G35" i="1"/>
  <c r="G71" i="1"/>
  <c r="E71" i="1"/>
  <c r="G158" i="1"/>
  <c r="E158" i="1"/>
  <c r="G93" i="1"/>
  <c r="E93" i="1"/>
  <c r="E148" i="1"/>
  <c r="G148" i="1"/>
  <c r="G130" i="1"/>
  <c r="E130" i="1"/>
  <c r="G112" i="1"/>
  <c r="E112" i="1"/>
  <c r="E104" i="1"/>
  <c r="G104" i="1"/>
  <c r="E251" i="1"/>
  <c r="G251" i="1"/>
  <c r="E559" i="1"/>
  <c r="G559" i="1"/>
  <c r="E494" i="1"/>
  <c r="G494" i="1"/>
  <c r="G429" i="1"/>
  <c r="E429" i="1"/>
  <c r="E484" i="1"/>
  <c r="G484" i="1"/>
  <c r="E466" i="1"/>
  <c r="G466" i="1"/>
  <c r="E448" i="1"/>
  <c r="G448" i="1"/>
  <c r="G485" i="1"/>
  <c r="E485" i="1"/>
  <c r="G481" i="1"/>
  <c r="E481" i="1"/>
  <c r="G179" i="1"/>
  <c r="E179" i="1"/>
  <c r="E326" i="1"/>
  <c r="G326" i="1"/>
  <c r="G261" i="1"/>
  <c r="E261" i="1"/>
  <c r="E316" i="1"/>
  <c r="G316" i="1"/>
  <c r="E298" i="1"/>
  <c r="G298" i="1"/>
  <c r="E280" i="1"/>
  <c r="G280" i="1"/>
  <c r="A13" i="8"/>
  <c r="A8" i="6"/>
  <c r="H24" i="1" l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F24" i="1"/>
  <c r="I23" i="1"/>
  <c r="A9" i="6"/>
  <c r="A14" i="8"/>
  <c r="F25" i="1" l="1"/>
  <c r="I24" i="1"/>
  <c r="H42" i="1"/>
  <c r="H43" i="1" s="1"/>
  <c r="H44" i="1" s="1"/>
  <c r="H45" i="1" s="1"/>
  <c r="H46" i="1" s="1"/>
  <c r="H47" i="1" s="1"/>
  <c r="H48" i="1" s="1"/>
  <c r="H49" i="1" s="1"/>
  <c r="H50" i="1" s="1"/>
  <c r="D3" i="8"/>
  <c r="A10" i="6"/>
  <c r="A15" i="8"/>
  <c r="D3" i="6" l="1"/>
  <c r="H51" i="1"/>
  <c r="H52" i="1" s="1"/>
  <c r="H53" i="1" s="1"/>
  <c r="H54" i="1" s="1"/>
  <c r="H55" i="1" s="1"/>
  <c r="H56" i="1" s="1"/>
  <c r="H57" i="1" s="1"/>
  <c r="H58" i="1" s="1"/>
  <c r="H59" i="1" s="1"/>
  <c r="H60" i="1" s="1"/>
  <c r="I25" i="1"/>
  <c r="F26" i="1"/>
  <c r="A16" i="8"/>
  <c r="A11" i="6"/>
  <c r="H61" i="1" l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D4" i="8"/>
  <c r="I26" i="1"/>
  <c r="F27" i="1"/>
  <c r="A12" i="6"/>
  <c r="A17" i="8"/>
  <c r="F28" i="1" l="1"/>
  <c r="I27" i="1"/>
  <c r="D4" i="6"/>
  <c r="H79" i="1"/>
  <c r="A18" i="8"/>
  <c r="A13" i="6"/>
  <c r="H80" i="1" l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D5" i="8"/>
  <c r="I28" i="1"/>
  <c r="F29" i="1"/>
  <c r="A14" i="6"/>
  <c r="A19" i="8"/>
  <c r="F30" i="1" l="1"/>
  <c r="I29" i="1"/>
  <c r="H99" i="1"/>
  <c r="H100" i="1" s="1"/>
  <c r="H101" i="1" s="1"/>
  <c r="H102" i="1" s="1"/>
  <c r="H103" i="1" s="1"/>
  <c r="H104" i="1" s="1"/>
  <c r="H105" i="1" s="1"/>
  <c r="H106" i="1" s="1"/>
  <c r="D6" i="8"/>
  <c r="A20" i="8"/>
  <c r="A15" i="6"/>
  <c r="D5" i="6" l="1"/>
  <c r="H107" i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F31" i="1"/>
  <c r="I30" i="1"/>
  <c r="A21" i="8"/>
  <c r="A16" i="6"/>
  <c r="F32" i="1" l="1"/>
  <c r="I31" i="1"/>
  <c r="H118" i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D7" i="8"/>
  <c r="A17" i="6"/>
  <c r="A22" i="8"/>
  <c r="H135" i="1" l="1"/>
  <c r="H136" i="1" s="1"/>
  <c r="D6" i="6"/>
  <c r="F33" i="1"/>
  <c r="I32" i="1"/>
  <c r="A23" i="8"/>
  <c r="A18" i="6"/>
  <c r="F34" i="1" l="1"/>
  <c r="I33" i="1"/>
  <c r="H137" i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D8" i="8"/>
  <c r="A19" i="6"/>
  <c r="A24" i="8"/>
  <c r="H156" i="1" l="1"/>
  <c r="H157" i="1" s="1"/>
  <c r="H158" i="1" s="1"/>
  <c r="H159" i="1" s="1"/>
  <c r="H160" i="1" s="1"/>
  <c r="H161" i="1" s="1"/>
  <c r="H162" i="1" s="1"/>
  <c r="D9" i="8"/>
  <c r="I34" i="1"/>
  <c r="F35" i="1"/>
  <c r="A25" i="8"/>
  <c r="A20" i="6"/>
  <c r="F36" i="1" l="1"/>
  <c r="I35" i="1"/>
  <c r="H163" i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D7" i="6"/>
  <c r="A21" i="6"/>
  <c r="A26" i="8"/>
  <c r="H175" i="1" l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D10" i="8"/>
  <c r="F37" i="1"/>
  <c r="I36" i="1"/>
  <c r="A22" i="6"/>
  <c r="A27" i="8"/>
  <c r="F38" i="1" l="1"/>
  <c r="I37" i="1"/>
  <c r="D8" i="6"/>
  <c r="H191" i="1"/>
  <c r="H192" i="1" s="1"/>
  <c r="H193" i="1" s="1"/>
  <c r="A28" i="8"/>
  <c r="A23" i="6"/>
  <c r="H194" i="1" l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D11" i="8"/>
  <c r="F39" i="1"/>
  <c r="I38" i="1"/>
  <c r="A29" i="8"/>
  <c r="A24" i="6"/>
  <c r="F40" i="1" l="1"/>
  <c r="I39" i="1"/>
  <c r="H213" i="1"/>
  <c r="H214" i="1" s="1"/>
  <c r="H215" i="1" s="1"/>
  <c r="H216" i="1" s="1"/>
  <c r="H217" i="1" s="1"/>
  <c r="H218" i="1" s="1"/>
  <c r="D12" i="8"/>
  <c r="A25" i="6"/>
  <c r="A30" i="8"/>
  <c r="H219" i="1" l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D9" i="6"/>
  <c r="I40" i="1"/>
  <c r="F41" i="1"/>
  <c r="A26" i="6"/>
  <c r="A31" i="8"/>
  <c r="F42" i="1" l="1"/>
  <c r="I41" i="1"/>
  <c r="C3" i="8"/>
  <c r="E3" i="8" s="1"/>
  <c r="H232" i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D13" i="8"/>
  <c r="A27" i="6"/>
  <c r="A32" i="8"/>
  <c r="D10" i="6" l="1"/>
  <c r="H247" i="1"/>
  <c r="H248" i="1" s="1"/>
  <c r="H249" i="1" s="1"/>
  <c r="H250" i="1" s="1"/>
  <c r="I42" i="1"/>
  <c r="F43" i="1"/>
  <c r="A33" i="8"/>
  <c r="A28" i="6"/>
  <c r="I43" i="1" l="1"/>
  <c r="F44" i="1"/>
  <c r="D14" i="8"/>
  <c r="H251" i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A34" i="8"/>
  <c r="F45" i="1" l="1"/>
  <c r="I44" i="1"/>
  <c r="H270" i="1"/>
  <c r="H271" i="1" s="1"/>
  <c r="H272" i="1" s="1"/>
  <c r="H273" i="1" s="1"/>
  <c r="H274" i="1" s="1"/>
  <c r="D15" i="8"/>
  <c r="A35" i="8"/>
  <c r="D11" i="6" l="1"/>
  <c r="H275" i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I45" i="1"/>
  <c r="F46" i="1"/>
  <c r="A36" i="8"/>
  <c r="D16" i="8" l="1"/>
  <c r="H289" i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F47" i="1"/>
  <c r="I46" i="1"/>
  <c r="H303" i="1" l="1"/>
  <c r="H304" i="1" s="1"/>
  <c r="H305" i="1" s="1"/>
  <c r="H306" i="1" s="1"/>
  <c r="H307" i="1" s="1"/>
  <c r="D12" i="6"/>
  <c r="I47" i="1"/>
  <c r="F48" i="1"/>
  <c r="H308" i="1" l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D17" i="8"/>
  <c r="F49" i="1"/>
  <c r="I48" i="1"/>
  <c r="F50" i="1" l="1"/>
  <c r="I49" i="1"/>
  <c r="H327" i="1"/>
  <c r="H328" i="1" s="1"/>
  <c r="H329" i="1" s="1"/>
  <c r="H330" i="1" s="1"/>
  <c r="D18" i="8"/>
  <c r="H331" i="1" l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D13" i="6"/>
  <c r="C3" i="6"/>
  <c r="E3" i="6" s="1"/>
  <c r="I50" i="1"/>
  <c r="F51" i="1"/>
  <c r="I51" i="1" l="1"/>
  <c r="F52" i="1"/>
  <c r="H346" i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D19" i="8"/>
  <c r="D14" i="6" l="1"/>
  <c r="H359" i="1"/>
  <c r="H360" i="1" s="1"/>
  <c r="H361" i="1" s="1"/>
  <c r="H362" i="1" s="1"/>
  <c r="H363" i="1" s="1"/>
  <c r="H364" i="1" s="1"/>
  <c r="F53" i="1"/>
  <c r="I52" i="1"/>
  <c r="F54" i="1" l="1"/>
  <c r="I53" i="1"/>
  <c r="H365" i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D20" i="8"/>
  <c r="H384" i="1" l="1"/>
  <c r="H385" i="1" s="1"/>
  <c r="H386" i="1" s="1"/>
  <c r="D21" i="8"/>
  <c r="F55" i="1"/>
  <c r="I54" i="1"/>
  <c r="I55" i="1" l="1"/>
  <c r="F56" i="1"/>
  <c r="H387" i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D15" i="6"/>
  <c r="I56" i="1" l="1"/>
  <c r="F57" i="1"/>
  <c r="D22" i="8"/>
  <c r="H403" i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l="1"/>
  <c r="H416" i="1" s="1"/>
  <c r="H417" i="1" s="1"/>
  <c r="H418" i="1" s="1"/>
  <c r="H419" i="1" s="1"/>
  <c r="H420" i="1" s="1"/>
  <c r="H421" i="1" s="1"/>
  <c r="D16" i="6"/>
  <c r="F58" i="1"/>
  <c r="I57" i="1"/>
  <c r="I58" i="1" l="1"/>
  <c r="F59" i="1"/>
  <c r="H422" i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D23" i="8"/>
  <c r="H441" i="1" l="1"/>
  <c r="H442" i="1" s="1"/>
  <c r="D24" i="8"/>
  <c r="F60" i="1"/>
  <c r="I59" i="1"/>
  <c r="I60" i="1" l="1"/>
  <c r="C4" i="8"/>
  <c r="E4" i="8" s="1"/>
  <c r="F61" i="1"/>
  <c r="H443" i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D17" i="6"/>
  <c r="H460" i="1" l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D25" i="8"/>
  <c r="F62" i="1"/>
  <c r="I61" i="1"/>
  <c r="I62" i="1" l="1"/>
  <c r="F63" i="1"/>
  <c r="D18" i="6"/>
  <c r="H471" i="1"/>
  <c r="H472" i="1" s="1"/>
  <c r="H473" i="1" s="1"/>
  <c r="H474" i="1" s="1"/>
  <c r="H475" i="1" s="1"/>
  <c r="H476" i="1" s="1"/>
  <c r="H477" i="1" s="1"/>
  <c r="H478" i="1" s="1"/>
  <c r="H479" i="1" l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D26" i="8"/>
  <c r="F64" i="1"/>
  <c r="I63" i="1"/>
  <c r="F65" i="1" l="1"/>
  <c r="I64" i="1"/>
  <c r="D27" i="8"/>
  <c r="H498" i="1"/>
  <c r="D19" i="6" l="1"/>
  <c r="H499" i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I65" i="1"/>
  <c r="F66" i="1"/>
  <c r="I66" i="1" l="1"/>
  <c r="F67" i="1"/>
  <c r="H517" i="1"/>
  <c r="H518" i="1" s="1"/>
  <c r="H519" i="1" s="1"/>
  <c r="H520" i="1" s="1"/>
  <c r="H521" i="1" s="1"/>
  <c r="H522" i="1" s="1"/>
  <c r="H523" i="1" s="1"/>
  <c r="H524" i="1" s="1"/>
  <c r="H525" i="1" s="1"/>
  <c r="H526" i="1" s="1"/>
  <c r="D28" i="8"/>
  <c r="H527" i="1" l="1"/>
  <c r="H528" i="1" s="1"/>
  <c r="H529" i="1" s="1"/>
  <c r="H530" i="1" s="1"/>
  <c r="H531" i="1" s="1"/>
  <c r="H532" i="1" s="1"/>
  <c r="H533" i="1" s="1"/>
  <c r="H534" i="1" s="1"/>
  <c r="H535" i="1" s="1"/>
  <c r="D20" i="6"/>
  <c r="F68" i="1"/>
  <c r="I67" i="1"/>
  <c r="I68" i="1" l="1"/>
  <c r="F69" i="1"/>
  <c r="H536" i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D29" i="8"/>
  <c r="H555" i="1" l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D30" i="8"/>
  <c r="D21" i="6"/>
  <c r="F70" i="1"/>
  <c r="I69" i="1"/>
  <c r="F71" i="1" l="1"/>
  <c r="I70" i="1"/>
  <c r="H574" i="1"/>
  <c r="H575" i="1" s="1"/>
  <c r="H576" i="1" s="1"/>
  <c r="H577" i="1" s="1"/>
  <c r="H578" i="1" s="1"/>
  <c r="H579" i="1" s="1"/>
  <c r="H580" i="1" s="1"/>
  <c r="H581" i="1" s="1"/>
  <c r="H582" i="1" s="1"/>
  <c r="D31" i="8"/>
  <c r="H583" i="1" l="1"/>
  <c r="H584" i="1" s="1"/>
  <c r="H585" i="1" s="1"/>
  <c r="H586" i="1" s="1"/>
  <c r="H587" i="1" s="1"/>
  <c r="H588" i="1" s="1"/>
  <c r="H589" i="1" s="1"/>
  <c r="H590" i="1" s="1"/>
  <c r="H591" i="1" s="1"/>
  <c r="D22" i="6"/>
  <c r="F72" i="1"/>
  <c r="I71" i="1"/>
  <c r="F73" i="1" l="1"/>
  <c r="I72" i="1"/>
  <c r="D25" i="6"/>
  <c r="D28" i="6"/>
  <c r="D36" i="8"/>
  <c r="D26" i="6"/>
  <c r="D33" i="8"/>
  <c r="D23" i="6"/>
  <c r="D32" i="8"/>
  <c r="D34" i="8"/>
  <c r="D24" i="6"/>
  <c r="D27" i="6"/>
  <c r="D35" i="8"/>
  <c r="I73" i="1" l="1"/>
  <c r="F74" i="1"/>
  <c r="F75" i="1" l="1"/>
  <c r="I74" i="1"/>
  <c r="F76" i="1" l="1"/>
  <c r="I75" i="1"/>
  <c r="F77" i="1" l="1"/>
  <c r="I76" i="1"/>
  <c r="I77" i="1" l="1"/>
  <c r="F78" i="1"/>
  <c r="C4" i="6" l="1"/>
  <c r="E4" i="6" s="1"/>
  <c r="F79" i="1"/>
  <c r="I78" i="1"/>
  <c r="I79" i="1" l="1"/>
  <c r="C5" i="8"/>
  <c r="E5" i="8" s="1"/>
  <c r="F80" i="1"/>
  <c r="F81" i="1" l="1"/>
  <c r="I80" i="1"/>
  <c r="F82" i="1" l="1"/>
  <c r="I81" i="1"/>
  <c r="I82" i="1" l="1"/>
  <c r="F83" i="1"/>
  <c r="I83" i="1" l="1"/>
  <c r="F84" i="1"/>
  <c r="F85" i="1" l="1"/>
  <c r="I84" i="1"/>
  <c r="I85" i="1" l="1"/>
  <c r="F86" i="1"/>
  <c r="F87" i="1" l="1"/>
  <c r="I86" i="1"/>
  <c r="I87" i="1" l="1"/>
  <c r="F88" i="1"/>
  <c r="I88" i="1" l="1"/>
  <c r="F89" i="1"/>
  <c r="I89" i="1" l="1"/>
  <c r="F90" i="1"/>
  <c r="F91" i="1" l="1"/>
  <c r="I90" i="1"/>
  <c r="I91" i="1" l="1"/>
  <c r="F92" i="1"/>
  <c r="I92" i="1" l="1"/>
  <c r="F93" i="1"/>
  <c r="F94" i="1" l="1"/>
  <c r="I93" i="1"/>
  <c r="F95" i="1" l="1"/>
  <c r="I94" i="1"/>
  <c r="F96" i="1" l="1"/>
  <c r="I95" i="1"/>
  <c r="F97" i="1" l="1"/>
  <c r="I96" i="1"/>
  <c r="I97" i="1" l="1"/>
  <c r="F98" i="1"/>
  <c r="C6" i="8" l="1"/>
  <c r="E6" i="8" s="1"/>
  <c r="I98" i="1"/>
  <c r="F99" i="1"/>
  <c r="F100" i="1" l="1"/>
  <c r="I99" i="1"/>
  <c r="I100" i="1" l="1"/>
  <c r="F101" i="1"/>
  <c r="I101" i="1" l="1"/>
  <c r="F102" i="1"/>
  <c r="I102" i="1" l="1"/>
  <c r="F103" i="1"/>
  <c r="F104" i="1" l="1"/>
  <c r="I103" i="1"/>
  <c r="I104" i="1" l="1"/>
  <c r="F105" i="1"/>
  <c r="I105" i="1" l="1"/>
  <c r="F106" i="1"/>
  <c r="C5" i="6" l="1"/>
  <c r="E5" i="6" s="1"/>
  <c r="F107" i="1"/>
  <c r="I106" i="1"/>
  <c r="F108" i="1" l="1"/>
  <c r="I107" i="1"/>
  <c r="I108" i="1" l="1"/>
  <c r="F109" i="1"/>
  <c r="I109" i="1" l="1"/>
  <c r="F110" i="1"/>
  <c r="I110" i="1" l="1"/>
  <c r="F111" i="1"/>
  <c r="F112" i="1" l="1"/>
  <c r="I111" i="1"/>
  <c r="F113" i="1" l="1"/>
  <c r="I112" i="1"/>
  <c r="F114" i="1" l="1"/>
  <c r="I113" i="1"/>
  <c r="I114" i="1" l="1"/>
  <c r="F115" i="1"/>
  <c r="F116" i="1" l="1"/>
  <c r="I115" i="1"/>
  <c r="I116" i="1" l="1"/>
  <c r="F117" i="1"/>
  <c r="C7" i="8" l="1"/>
  <c r="E7" i="8" s="1"/>
  <c r="I117" i="1"/>
  <c r="F118" i="1"/>
  <c r="I118" i="1" l="1"/>
  <c r="F119" i="1"/>
  <c r="I119" i="1" l="1"/>
  <c r="F120" i="1"/>
  <c r="I120" i="1" l="1"/>
  <c r="F121" i="1"/>
  <c r="I121" i="1" l="1"/>
  <c r="F122" i="1"/>
  <c r="F123" i="1" l="1"/>
  <c r="I122" i="1"/>
  <c r="I123" i="1" l="1"/>
  <c r="F124" i="1"/>
  <c r="F125" i="1" l="1"/>
  <c r="I124" i="1"/>
  <c r="F126" i="1" l="1"/>
  <c r="I125" i="1"/>
  <c r="F127" i="1" l="1"/>
  <c r="I126" i="1"/>
  <c r="I127" i="1" l="1"/>
  <c r="F128" i="1"/>
  <c r="F129" i="1" l="1"/>
  <c r="I128" i="1"/>
  <c r="F130" i="1" l="1"/>
  <c r="I129" i="1"/>
  <c r="I130" i="1" l="1"/>
  <c r="F131" i="1"/>
  <c r="I131" i="1" l="1"/>
  <c r="F132" i="1"/>
  <c r="I132" i="1" l="1"/>
  <c r="F133" i="1"/>
  <c r="F134" i="1" l="1"/>
  <c r="I133" i="1"/>
  <c r="C6" i="6" l="1"/>
  <c r="E6" i="6" s="1"/>
  <c r="F135" i="1"/>
  <c r="I134" i="1"/>
  <c r="F136" i="1" l="1"/>
  <c r="I135" i="1"/>
  <c r="F137" i="1" l="1"/>
  <c r="I136" i="1"/>
  <c r="C8" i="8"/>
  <c r="E8" i="8" s="1"/>
  <c r="F138" i="1" l="1"/>
  <c r="I137" i="1"/>
  <c r="F139" i="1" l="1"/>
  <c r="I138" i="1"/>
  <c r="F140" i="1" l="1"/>
  <c r="I139" i="1"/>
  <c r="I140" i="1" l="1"/>
  <c r="F141" i="1"/>
  <c r="F142" i="1" l="1"/>
  <c r="I141" i="1"/>
  <c r="F143" i="1" l="1"/>
  <c r="I142" i="1"/>
  <c r="I143" i="1" l="1"/>
  <c r="F144" i="1"/>
  <c r="F145" i="1" l="1"/>
  <c r="I144" i="1"/>
  <c r="I145" i="1" l="1"/>
  <c r="F146" i="1"/>
  <c r="F147" i="1" l="1"/>
  <c r="I146" i="1"/>
  <c r="I147" i="1" l="1"/>
  <c r="F148" i="1"/>
  <c r="I148" i="1" l="1"/>
  <c r="F149" i="1"/>
  <c r="F150" i="1" l="1"/>
  <c r="I149" i="1"/>
  <c r="I150" i="1" l="1"/>
  <c r="F151" i="1"/>
  <c r="I151" i="1" l="1"/>
  <c r="F152" i="1"/>
  <c r="I152" i="1" l="1"/>
  <c r="F153" i="1"/>
  <c r="F154" i="1" l="1"/>
  <c r="I153" i="1"/>
  <c r="F155" i="1" l="1"/>
  <c r="I154" i="1"/>
  <c r="C9" i="8" l="1"/>
  <c r="E9" i="8" s="1"/>
  <c r="I155" i="1"/>
  <c r="F156" i="1"/>
  <c r="I156" i="1" l="1"/>
  <c r="F157" i="1"/>
  <c r="F158" i="1" l="1"/>
  <c r="I157" i="1"/>
  <c r="F159" i="1" l="1"/>
  <c r="I158" i="1"/>
  <c r="I159" i="1" l="1"/>
  <c r="F160" i="1"/>
  <c r="I160" i="1" l="1"/>
  <c r="F161" i="1"/>
  <c r="F162" i="1" l="1"/>
  <c r="I161" i="1"/>
  <c r="C7" i="6" l="1"/>
  <c r="E7" i="6" s="1"/>
  <c r="F163" i="1"/>
  <c r="I162" i="1"/>
  <c r="F164" i="1" l="1"/>
  <c r="I163" i="1"/>
  <c r="I164" i="1" l="1"/>
  <c r="F165" i="1"/>
  <c r="I165" i="1" l="1"/>
  <c r="F166" i="1"/>
  <c r="I166" i="1" l="1"/>
  <c r="F167" i="1"/>
  <c r="I167" i="1" l="1"/>
  <c r="F168" i="1"/>
  <c r="I168" i="1" l="1"/>
  <c r="F169" i="1"/>
  <c r="I169" i="1" l="1"/>
  <c r="F170" i="1"/>
  <c r="I170" i="1" l="1"/>
  <c r="F171" i="1"/>
  <c r="I171" i="1" l="1"/>
  <c r="F172" i="1"/>
  <c r="F173" i="1" l="1"/>
  <c r="I172" i="1"/>
  <c r="I173" i="1" l="1"/>
  <c r="F174" i="1"/>
  <c r="C10" i="8" l="1"/>
  <c r="E10" i="8" s="1"/>
  <c r="I174" i="1"/>
  <c r="F175" i="1"/>
  <c r="F176" i="1" l="1"/>
  <c r="I175" i="1"/>
  <c r="F177" i="1" l="1"/>
  <c r="I176" i="1"/>
  <c r="F178" i="1" l="1"/>
  <c r="I177" i="1"/>
  <c r="I178" i="1" l="1"/>
  <c r="F179" i="1"/>
  <c r="F180" i="1" l="1"/>
  <c r="I179" i="1"/>
  <c r="F181" i="1" l="1"/>
  <c r="I180" i="1"/>
  <c r="F182" i="1" l="1"/>
  <c r="I181" i="1"/>
  <c r="I182" i="1" l="1"/>
  <c r="F183" i="1"/>
  <c r="I183" i="1" l="1"/>
  <c r="F184" i="1"/>
  <c r="F185" i="1" l="1"/>
  <c r="I184" i="1"/>
  <c r="F186" i="1" l="1"/>
  <c r="I185" i="1"/>
  <c r="F187" i="1" l="1"/>
  <c r="I186" i="1"/>
  <c r="I187" i="1" l="1"/>
  <c r="F188" i="1"/>
  <c r="F189" i="1" l="1"/>
  <c r="I188" i="1"/>
  <c r="F190" i="1" l="1"/>
  <c r="I189" i="1"/>
  <c r="C8" i="6" l="1"/>
  <c r="E8" i="6" s="1"/>
  <c r="F191" i="1"/>
  <c r="I190" i="1"/>
  <c r="F192" i="1" l="1"/>
  <c r="I191" i="1"/>
  <c r="F193" i="1" l="1"/>
  <c r="I192" i="1"/>
  <c r="C11" i="8" l="1"/>
  <c r="E11" i="8" s="1"/>
  <c r="F194" i="1"/>
  <c r="I193" i="1"/>
  <c r="I194" i="1" l="1"/>
  <c r="F195" i="1"/>
  <c r="I195" i="1" l="1"/>
  <c r="F196" i="1"/>
  <c r="F197" i="1" l="1"/>
  <c r="I196" i="1"/>
  <c r="F198" i="1" l="1"/>
  <c r="I197" i="1"/>
  <c r="F199" i="1" l="1"/>
  <c r="I198" i="1"/>
  <c r="I199" i="1" l="1"/>
  <c r="F200" i="1"/>
  <c r="F201" i="1" l="1"/>
  <c r="I200" i="1"/>
  <c r="F202" i="1" l="1"/>
  <c r="I201" i="1"/>
  <c r="I202" i="1" l="1"/>
  <c r="F203" i="1"/>
  <c r="F204" i="1" l="1"/>
  <c r="I203" i="1"/>
  <c r="I204" i="1" l="1"/>
  <c r="F205" i="1"/>
  <c r="I205" i="1" l="1"/>
  <c r="F206" i="1"/>
  <c r="I206" i="1" l="1"/>
  <c r="F207" i="1"/>
  <c r="I207" i="1" l="1"/>
  <c r="F208" i="1"/>
  <c r="I208" i="1" l="1"/>
  <c r="F209" i="1"/>
  <c r="I209" i="1" l="1"/>
  <c r="F210" i="1"/>
  <c r="I210" i="1" l="1"/>
  <c r="F211" i="1"/>
  <c r="I211" i="1" l="1"/>
  <c r="F212" i="1"/>
  <c r="C12" i="8" l="1"/>
  <c r="E12" i="8" s="1"/>
  <c r="F213" i="1"/>
  <c r="I212" i="1"/>
  <c r="F214" i="1" l="1"/>
  <c r="I213" i="1"/>
  <c r="I214" i="1" l="1"/>
  <c r="F215" i="1"/>
  <c r="F216" i="1" l="1"/>
  <c r="I215" i="1"/>
  <c r="F217" i="1" l="1"/>
  <c r="I216" i="1"/>
  <c r="F218" i="1" l="1"/>
  <c r="I217" i="1"/>
  <c r="F219" i="1" l="1"/>
  <c r="C9" i="6"/>
  <c r="E9" i="6" s="1"/>
  <c r="I218" i="1"/>
  <c r="I219" i="1" l="1"/>
  <c r="F220" i="1"/>
  <c r="I220" i="1" l="1"/>
  <c r="F221" i="1"/>
  <c r="I221" i="1" l="1"/>
  <c r="F222" i="1"/>
  <c r="I222" i="1" l="1"/>
  <c r="F223" i="1"/>
  <c r="I223" i="1" l="1"/>
  <c r="F224" i="1"/>
  <c r="I224" i="1" l="1"/>
  <c r="F225" i="1"/>
  <c r="F226" i="1" l="1"/>
  <c r="I225" i="1"/>
  <c r="F227" i="1" l="1"/>
  <c r="I226" i="1"/>
  <c r="I227" i="1" l="1"/>
  <c r="F228" i="1"/>
  <c r="I228" i="1" l="1"/>
  <c r="F229" i="1"/>
  <c r="I229" i="1" l="1"/>
  <c r="F230" i="1"/>
  <c r="F231" i="1" l="1"/>
  <c r="I230" i="1"/>
  <c r="C13" i="8" l="1"/>
  <c r="E13" i="8" s="1"/>
  <c r="I231" i="1"/>
  <c r="F232" i="1"/>
  <c r="I232" i="1" l="1"/>
  <c r="F233" i="1"/>
  <c r="F234" i="1" l="1"/>
  <c r="I233" i="1"/>
  <c r="I234" i="1" l="1"/>
  <c r="F235" i="1"/>
  <c r="I235" i="1" l="1"/>
  <c r="F236" i="1"/>
  <c r="I236" i="1" l="1"/>
  <c r="F237" i="1"/>
  <c r="I237" i="1" l="1"/>
  <c r="F238" i="1"/>
  <c r="I238" i="1" l="1"/>
  <c r="F239" i="1"/>
  <c r="I239" i="1" l="1"/>
  <c r="F240" i="1"/>
  <c r="I240" i="1" l="1"/>
  <c r="F241" i="1"/>
  <c r="F242" i="1" l="1"/>
  <c r="I241" i="1"/>
  <c r="I242" i="1" l="1"/>
  <c r="F243" i="1"/>
  <c r="F244" i="1" l="1"/>
  <c r="I243" i="1"/>
  <c r="I244" i="1" l="1"/>
  <c r="F245" i="1"/>
  <c r="F246" i="1" l="1"/>
  <c r="I245" i="1"/>
  <c r="C10" i="6" l="1"/>
  <c r="E10" i="6" s="1"/>
  <c r="F247" i="1"/>
  <c r="I246" i="1"/>
  <c r="F248" i="1" l="1"/>
  <c r="I247" i="1"/>
  <c r="I248" i="1" l="1"/>
  <c r="F249" i="1"/>
  <c r="F250" i="1" l="1"/>
  <c r="I249" i="1"/>
  <c r="C14" i="8" l="1"/>
  <c r="E14" i="8" s="1"/>
  <c r="F251" i="1"/>
  <c r="I250" i="1"/>
  <c r="I251" i="1" l="1"/>
  <c r="F252" i="1"/>
  <c r="I252" i="1" l="1"/>
  <c r="F253" i="1"/>
  <c r="F254" i="1" l="1"/>
  <c r="I253" i="1"/>
  <c r="I254" i="1" l="1"/>
  <c r="F255" i="1"/>
  <c r="F256" i="1" l="1"/>
  <c r="I255" i="1"/>
  <c r="F257" i="1" l="1"/>
  <c r="I256" i="1"/>
  <c r="F258" i="1" l="1"/>
  <c r="I257" i="1"/>
  <c r="I258" i="1" l="1"/>
  <c r="F259" i="1"/>
  <c r="F260" i="1" l="1"/>
  <c r="I259" i="1"/>
  <c r="I260" i="1" l="1"/>
  <c r="F261" i="1"/>
  <c r="I261" i="1" l="1"/>
  <c r="F262" i="1"/>
  <c r="I262" i="1" l="1"/>
  <c r="F263" i="1"/>
  <c r="F264" i="1" l="1"/>
  <c r="I263" i="1"/>
  <c r="F265" i="1" l="1"/>
  <c r="I264" i="1"/>
  <c r="I265" i="1" l="1"/>
  <c r="F266" i="1"/>
  <c r="I266" i="1" l="1"/>
  <c r="F267" i="1"/>
  <c r="F268" i="1" l="1"/>
  <c r="I267" i="1"/>
  <c r="I268" i="1" l="1"/>
  <c r="F269" i="1"/>
  <c r="C15" i="8" l="1"/>
  <c r="E15" i="8" s="1"/>
  <c r="F270" i="1"/>
  <c r="I269" i="1"/>
  <c r="I270" i="1" l="1"/>
  <c r="F271" i="1"/>
  <c r="I271" i="1" l="1"/>
  <c r="F272" i="1"/>
  <c r="F273" i="1" l="1"/>
  <c r="I272" i="1"/>
  <c r="I273" i="1" l="1"/>
  <c r="F274" i="1"/>
  <c r="I274" i="1" l="1"/>
  <c r="C11" i="6"/>
  <c r="E11" i="6" s="1"/>
  <c r="F275" i="1"/>
  <c r="I275" i="1" l="1"/>
  <c r="F276" i="1"/>
  <c r="I276" i="1" l="1"/>
  <c r="F277" i="1"/>
  <c r="F278" i="1" l="1"/>
  <c r="I277" i="1"/>
  <c r="F279" i="1" l="1"/>
  <c r="I278" i="1"/>
  <c r="I279" i="1" l="1"/>
  <c r="F280" i="1"/>
  <c r="I280" i="1" l="1"/>
  <c r="F281" i="1"/>
  <c r="F282" i="1" l="1"/>
  <c r="I281" i="1"/>
  <c r="F283" i="1" l="1"/>
  <c r="I282" i="1"/>
  <c r="F284" i="1" l="1"/>
  <c r="I283" i="1"/>
  <c r="F285" i="1" l="1"/>
  <c r="I284" i="1"/>
  <c r="I285" i="1" l="1"/>
  <c r="F286" i="1"/>
  <c r="I286" i="1" l="1"/>
  <c r="F287" i="1"/>
  <c r="F288" i="1" l="1"/>
  <c r="I287" i="1"/>
  <c r="C16" i="8" l="1"/>
  <c r="E16" i="8" s="1"/>
  <c r="I288" i="1"/>
  <c r="F289" i="1"/>
  <c r="I289" i="1" l="1"/>
  <c r="F290" i="1"/>
  <c r="F291" i="1" l="1"/>
  <c r="I290" i="1"/>
  <c r="F292" i="1" l="1"/>
  <c r="I291" i="1"/>
  <c r="F293" i="1" l="1"/>
  <c r="I292" i="1"/>
  <c r="I293" i="1" l="1"/>
  <c r="F294" i="1"/>
  <c r="I294" i="1" l="1"/>
  <c r="F295" i="1"/>
  <c r="F296" i="1" l="1"/>
  <c r="I295" i="1"/>
  <c r="I296" i="1" l="1"/>
  <c r="F297" i="1"/>
  <c r="I297" i="1" l="1"/>
  <c r="F298" i="1"/>
  <c r="I298" i="1" l="1"/>
  <c r="F299" i="1"/>
  <c r="F300" i="1" l="1"/>
  <c r="I299" i="1"/>
  <c r="F301" i="1" l="1"/>
  <c r="I300" i="1"/>
  <c r="I301" i="1" l="1"/>
  <c r="F302" i="1"/>
  <c r="I302" i="1" l="1"/>
  <c r="C12" i="6"/>
  <c r="E12" i="6" s="1"/>
  <c r="F303" i="1"/>
  <c r="I303" i="1" l="1"/>
  <c r="F304" i="1"/>
  <c r="F305" i="1" l="1"/>
  <c r="I304" i="1"/>
  <c r="F306" i="1" l="1"/>
  <c r="I305" i="1"/>
  <c r="F307" i="1" l="1"/>
  <c r="I306" i="1"/>
  <c r="F308" i="1" l="1"/>
  <c r="I307" i="1"/>
  <c r="C17" i="8"/>
  <c r="E17" i="8" s="1"/>
  <c r="I308" i="1" l="1"/>
  <c r="F309" i="1"/>
  <c r="I309" i="1" l="1"/>
  <c r="F310" i="1"/>
  <c r="I310" i="1" l="1"/>
  <c r="F311" i="1"/>
  <c r="I311" i="1" l="1"/>
  <c r="F312" i="1"/>
  <c r="F313" i="1" l="1"/>
  <c r="I312" i="1"/>
  <c r="I313" i="1" l="1"/>
  <c r="F314" i="1"/>
  <c r="F315" i="1" l="1"/>
  <c r="I314" i="1"/>
  <c r="I315" i="1" l="1"/>
  <c r="F316" i="1"/>
  <c r="I316" i="1" l="1"/>
  <c r="F317" i="1"/>
  <c r="I317" i="1" l="1"/>
  <c r="F318" i="1"/>
  <c r="I318" i="1" l="1"/>
  <c r="F319" i="1"/>
  <c r="I319" i="1" l="1"/>
  <c r="F320" i="1"/>
  <c r="F321" i="1" l="1"/>
  <c r="I320" i="1"/>
  <c r="I321" i="1" l="1"/>
  <c r="F322" i="1"/>
  <c r="F323" i="1" l="1"/>
  <c r="I322" i="1"/>
  <c r="F324" i="1" l="1"/>
  <c r="I323" i="1"/>
  <c r="I324" i="1" l="1"/>
  <c r="F325" i="1"/>
  <c r="F326" i="1" l="1"/>
  <c r="I325" i="1"/>
  <c r="C18" i="8" l="1"/>
  <c r="E18" i="8" s="1"/>
  <c r="I326" i="1"/>
  <c r="F327" i="1"/>
  <c r="F328" i="1" l="1"/>
  <c r="I327" i="1"/>
  <c r="I328" i="1" l="1"/>
  <c r="F329" i="1"/>
  <c r="F330" i="1" l="1"/>
  <c r="I329" i="1"/>
  <c r="C13" i="6" l="1"/>
  <c r="E13" i="6" s="1"/>
  <c r="F331" i="1"/>
  <c r="I330" i="1"/>
  <c r="F332" i="1" l="1"/>
  <c r="I331" i="1"/>
  <c r="I332" i="1" l="1"/>
  <c r="F333" i="1"/>
  <c r="F334" i="1" l="1"/>
  <c r="I333" i="1"/>
  <c r="F335" i="1" l="1"/>
  <c r="I334" i="1"/>
  <c r="F336" i="1" l="1"/>
  <c r="I335" i="1"/>
  <c r="I336" i="1" l="1"/>
  <c r="F337" i="1"/>
  <c r="I337" i="1" l="1"/>
  <c r="F338" i="1"/>
  <c r="I338" i="1" l="1"/>
  <c r="F339" i="1"/>
  <c r="F340" i="1" l="1"/>
  <c r="I339" i="1"/>
  <c r="F341" i="1" l="1"/>
  <c r="I340" i="1"/>
  <c r="I341" i="1" l="1"/>
  <c r="F342" i="1"/>
  <c r="I342" i="1" l="1"/>
  <c r="F343" i="1"/>
  <c r="F344" i="1" l="1"/>
  <c r="I343" i="1"/>
  <c r="F345" i="1" l="1"/>
  <c r="I344" i="1"/>
  <c r="C19" i="8" l="1"/>
  <c r="E19" i="8" s="1"/>
  <c r="F346" i="1"/>
  <c r="I345" i="1"/>
  <c r="I346" i="1" l="1"/>
  <c r="F347" i="1"/>
  <c r="F348" i="1" l="1"/>
  <c r="I347" i="1"/>
  <c r="I348" i="1" l="1"/>
  <c r="F349" i="1"/>
  <c r="I349" i="1" l="1"/>
  <c r="F350" i="1"/>
  <c r="I350" i="1" l="1"/>
  <c r="F351" i="1"/>
  <c r="I351" i="1" l="1"/>
  <c r="F352" i="1"/>
  <c r="I352" i="1" l="1"/>
  <c r="F353" i="1"/>
  <c r="F354" i="1" l="1"/>
  <c r="I353" i="1"/>
  <c r="F355" i="1" l="1"/>
  <c r="I354" i="1"/>
  <c r="F356" i="1" l="1"/>
  <c r="I355" i="1"/>
  <c r="F357" i="1" l="1"/>
  <c r="I356" i="1"/>
  <c r="F358" i="1" l="1"/>
  <c r="I357" i="1"/>
  <c r="C14" i="6" l="1"/>
  <c r="E14" i="6" s="1"/>
  <c r="I358" i="1"/>
  <c r="F359" i="1"/>
  <c r="F360" i="1" l="1"/>
  <c r="I359" i="1"/>
  <c r="I360" i="1" l="1"/>
  <c r="F361" i="1"/>
  <c r="F362" i="1" l="1"/>
  <c r="I361" i="1"/>
  <c r="F363" i="1" l="1"/>
  <c r="I362" i="1"/>
  <c r="F364" i="1" l="1"/>
  <c r="I363" i="1"/>
  <c r="C20" i="8" l="1"/>
  <c r="E20" i="8" s="1"/>
  <c r="F365" i="1"/>
  <c r="I364" i="1"/>
  <c r="F366" i="1" l="1"/>
  <c r="I365" i="1"/>
  <c r="I366" i="1" l="1"/>
  <c r="F367" i="1"/>
  <c r="F368" i="1" l="1"/>
  <c r="I367" i="1"/>
  <c r="F369" i="1" l="1"/>
  <c r="I368" i="1"/>
  <c r="I369" i="1" l="1"/>
  <c r="F370" i="1"/>
  <c r="F371" i="1" l="1"/>
  <c r="I370" i="1"/>
  <c r="I371" i="1" l="1"/>
  <c r="F372" i="1"/>
  <c r="F373" i="1" l="1"/>
  <c r="I372" i="1"/>
  <c r="F374" i="1" l="1"/>
  <c r="I373" i="1"/>
  <c r="F375" i="1" l="1"/>
  <c r="I374" i="1"/>
  <c r="F376" i="1" l="1"/>
  <c r="I375" i="1"/>
  <c r="F377" i="1" l="1"/>
  <c r="I376" i="1"/>
  <c r="I377" i="1" l="1"/>
  <c r="F378" i="1"/>
  <c r="I378" i="1" l="1"/>
  <c r="F379" i="1"/>
  <c r="I379" i="1" l="1"/>
  <c r="F380" i="1"/>
  <c r="I380" i="1" l="1"/>
  <c r="F381" i="1"/>
  <c r="F382" i="1" l="1"/>
  <c r="I381" i="1"/>
  <c r="I382" i="1" l="1"/>
  <c r="F383" i="1"/>
  <c r="C21" i="8" l="1"/>
  <c r="E21" i="8" s="1"/>
  <c r="I383" i="1"/>
  <c r="F384" i="1"/>
  <c r="F385" i="1" l="1"/>
  <c r="I384" i="1"/>
  <c r="I385" i="1" l="1"/>
  <c r="F386" i="1"/>
  <c r="C15" i="6" l="1"/>
  <c r="E15" i="6" s="1"/>
  <c r="I386" i="1"/>
  <c r="F387" i="1"/>
  <c r="I387" i="1" l="1"/>
  <c r="F388" i="1"/>
  <c r="I388" i="1" l="1"/>
  <c r="F389" i="1"/>
  <c r="I389" i="1" l="1"/>
  <c r="F390" i="1"/>
  <c r="I390" i="1" l="1"/>
  <c r="F391" i="1"/>
  <c r="I391" i="1" l="1"/>
  <c r="F392" i="1"/>
  <c r="I392" i="1" l="1"/>
  <c r="F393" i="1"/>
  <c r="F394" i="1" l="1"/>
  <c r="I393" i="1"/>
  <c r="F395" i="1" l="1"/>
  <c r="I394" i="1"/>
  <c r="F396" i="1" l="1"/>
  <c r="I395" i="1"/>
  <c r="I396" i="1" l="1"/>
  <c r="F397" i="1"/>
  <c r="I397" i="1" l="1"/>
  <c r="F398" i="1"/>
  <c r="F399" i="1" l="1"/>
  <c r="I398" i="1"/>
  <c r="F400" i="1" l="1"/>
  <c r="I399" i="1"/>
  <c r="F401" i="1" l="1"/>
  <c r="I400" i="1"/>
  <c r="F402" i="1" l="1"/>
  <c r="I401" i="1"/>
  <c r="I402" i="1" l="1"/>
  <c r="C22" i="8"/>
  <c r="E22" i="8" s="1"/>
  <c r="F403" i="1"/>
  <c r="I403" i="1" l="1"/>
  <c r="F404" i="1"/>
  <c r="F405" i="1" l="1"/>
  <c r="I404" i="1"/>
  <c r="I405" i="1" l="1"/>
  <c r="F406" i="1"/>
  <c r="I406" i="1" l="1"/>
  <c r="F407" i="1"/>
  <c r="F408" i="1" l="1"/>
  <c r="I407" i="1"/>
  <c r="I408" i="1" l="1"/>
  <c r="F409" i="1"/>
  <c r="F410" i="1" l="1"/>
  <c r="I409" i="1"/>
  <c r="I410" i="1" l="1"/>
  <c r="F411" i="1"/>
  <c r="I411" i="1" l="1"/>
  <c r="F412" i="1"/>
  <c r="I412" i="1" l="1"/>
  <c r="F413" i="1"/>
  <c r="F414" i="1" l="1"/>
  <c r="I413" i="1"/>
  <c r="C16" i="6" l="1"/>
  <c r="E16" i="6" s="1"/>
  <c r="I414" i="1"/>
  <c r="F415" i="1"/>
  <c r="I415" i="1" l="1"/>
  <c r="F416" i="1"/>
  <c r="I416" i="1" l="1"/>
  <c r="F417" i="1"/>
  <c r="F418" i="1" l="1"/>
  <c r="I417" i="1"/>
  <c r="F419" i="1" l="1"/>
  <c r="I418" i="1"/>
  <c r="F420" i="1" l="1"/>
  <c r="I419" i="1"/>
  <c r="F421" i="1" l="1"/>
  <c r="I420" i="1"/>
  <c r="C23" i="8" l="1"/>
  <c r="E23" i="8" s="1"/>
  <c r="F422" i="1"/>
  <c r="I421" i="1"/>
  <c r="F423" i="1" l="1"/>
  <c r="I422" i="1"/>
  <c r="I423" i="1" l="1"/>
  <c r="F424" i="1"/>
  <c r="F425" i="1" l="1"/>
  <c r="I424" i="1"/>
  <c r="I425" i="1" l="1"/>
  <c r="F426" i="1"/>
  <c r="I426" i="1" l="1"/>
  <c r="F427" i="1"/>
  <c r="I427" i="1" l="1"/>
  <c r="F428" i="1"/>
  <c r="F429" i="1" l="1"/>
  <c r="I428" i="1"/>
  <c r="I429" i="1" l="1"/>
  <c r="F430" i="1"/>
  <c r="F431" i="1" l="1"/>
  <c r="I430" i="1"/>
  <c r="F432" i="1" l="1"/>
  <c r="I431" i="1"/>
  <c r="I432" i="1" l="1"/>
  <c r="F433" i="1"/>
  <c r="F434" i="1" l="1"/>
  <c r="I433" i="1"/>
  <c r="F435" i="1" l="1"/>
  <c r="I434" i="1"/>
  <c r="F436" i="1" l="1"/>
  <c r="I435" i="1"/>
  <c r="F437" i="1" l="1"/>
  <c r="I436" i="1"/>
  <c r="F438" i="1" l="1"/>
  <c r="I437" i="1"/>
  <c r="F439" i="1" l="1"/>
  <c r="I438" i="1"/>
  <c r="F440" i="1" l="1"/>
  <c r="I439" i="1"/>
  <c r="C24" i="8" l="1"/>
  <c r="E24" i="8" s="1"/>
  <c r="F441" i="1"/>
  <c r="I440" i="1"/>
  <c r="I441" i="1" l="1"/>
  <c r="F442" i="1"/>
  <c r="C17" i="6" l="1"/>
  <c r="E17" i="6" s="1"/>
  <c r="I442" i="1"/>
  <c r="F443" i="1"/>
  <c r="F444" i="1" l="1"/>
  <c r="I443" i="1"/>
  <c r="F445" i="1" l="1"/>
  <c r="I444" i="1"/>
  <c r="I445" i="1" l="1"/>
  <c r="F446" i="1"/>
  <c r="F447" i="1" l="1"/>
  <c r="I446" i="1"/>
  <c r="I447" i="1" l="1"/>
  <c r="F448" i="1"/>
  <c r="F449" i="1" l="1"/>
  <c r="I448" i="1"/>
  <c r="I449" i="1" l="1"/>
  <c r="F450" i="1"/>
  <c r="F451" i="1" l="1"/>
  <c r="I450" i="1"/>
  <c r="F452" i="1" l="1"/>
  <c r="I451" i="1"/>
  <c r="F453" i="1" l="1"/>
  <c r="I452" i="1"/>
  <c r="I453" i="1" l="1"/>
  <c r="F454" i="1"/>
  <c r="I454" i="1" l="1"/>
  <c r="F455" i="1"/>
  <c r="I455" i="1" l="1"/>
  <c r="F456" i="1"/>
  <c r="F457" i="1" l="1"/>
  <c r="I456" i="1"/>
  <c r="I457" i="1" l="1"/>
  <c r="F458" i="1"/>
  <c r="F459" i="1" l="1"/>
  <c r="I458" i="1"/>
  <c r="C25" i="8" l="1"/>
  <c r="E25" i="8" s="1"/>
  <c r="I459" i="1"/>
  <c r="F460" i="1"/>
  <c r="I460" i="1" l="1"/>
  <c r="F461" i="1"/>
  <c r="I461" i="1" l="1"/>
  <c r="F462" i="1"/>
  <c r="F463" i="1" l="1"/>
  <c r="I462" i="1"/>
  <c r="I463" i="1" l="1"/>
  <c r="F464" i="1"/>
  <c r="I464" i="1" l="1"/>
  <c r="F465" i="1"/>
  <c r="I465" i="1" l="1"/>
  <c r="F466" i="1"/>
  <c r="F467" i="1" l="1"/>
  <c r="I466" i="1"/>
  <c r="F468" i="1" l="1"/>
  <c r="I467" i="1"/>
  <c r="I468" i="1" l="1"/>
  <c r="F469" i="1"/>
  <c r="I469" i="1" l="1"/>
  <c r="F470" i="1"/>
  <c r="C18" i="6" l="1"/>
  <c r="E18" i="6" s="1"/>
  <c r="F471" i="1"/>
  <c r="I470" i="1"/>
  <c r="I471" i="1" l="1"/>
  <c r="F472" i="1"/>
  <c r="F473" i="1" l="1"/>
  <c r="I472" i="1"/>
  <c r="F474" i="1" l="1"/>
  <c r="I473" i="1"/>
  <c r="I474" i="1" l="1"/>
  <c r="F475" i="1"/>
  <c r="F476" i="1" l="1"/>
  <c r="I475" i="1"/>
  <c r="I476" i="1" l="1"/>
  <c r="F477" i="1"/>
  <c r="F478" i="1" l="1"/>
  <c r="I477" i="1"/>
  <c r="C26" i="8" l="1"/>
  <c r="E26" i="8" s="1"/>
  <c r="F479" i="1"/>
  <c r="I478" i="1"/>
  <c r="F480" i="1" l="1"/>
  <c r="I479" i="1"/>
  <c r="F481" i="1" l="1"/>
  <c r="I480" i="1"/>
  <c r="F482" i="1" l="1"/>
  <c r="I481" i="1"/>
  <c r="I482" i="1" l="1"/>
  <c r="F483" i="1"/>
  <c r="F484" i="1" l="1"/>
  <c r="I483" i="1"/>
  <c r="F485" i="1" l="1"/>
  <c r="I484" i="1"/>
  <c r="F486" i="1" l="1"/>
  <c r="I485" i="1"/>
  <c r="I486" i="1" l="1"/>
  <c r="F487" i="1"/>
  <c r="F488" i="1" l="1"/>
  <c r="I487" i="1"/>
  <c r="I488" i="1" l="1"/>
  <c r="F489" i="1"/>
  <c r="I489" i="1" l="1"/>
  <c r="F490" i="1"/>
  <c r="F491" i="1" l="1"/>
  <c r="I490" i="1"/>
  <c r="F492" i="1" l="1"/>
  <c r="I491" i="1"/>
  <c r="I492" i="1" l="1"/>
  <c r="F493" i="1"/>
  <c r="F494" i="1" l="1"/>
  <c r="I493" i="1"/>
  <c r="F495" i="1" l="1"/>
  <c r="I494" i="1"/>
  <c r="I495" i="1" l="1"/>
  <c r="F496" i="1"/>
  <c r="I496" i="1" l="1"/>
  <c r="F497" i="1"/>
  <c r="C27" i="8" l="1"/>
  <c r="E27" i="8" s="1"/>
  <c r="I497" i="1"/>
  <c r="F498" i="1"/>
  <c r="C19" i="6" l="1"/>
  <c r="E19" i="6" s="1"/>
  <c r="F499" i="1"/>
  <c r="I498" i="1"/>
  <c r="I499" i="1" l="1"/>
  <c r="F500" i="1"/>
  <c r="I500" i="1" l="1"/>
  <c r="F501" i="1"/>
  <c r="I501" i="1" l="1"/>
  <c r="F502" i="1"/>
  <c r="I502" i="1" l="1"/>
  <c r="F503" i="1"/>
  <c r="F504" i="1" l="1"/>
  <c r="I503" i="1"/>
  <c r="I504" i="1" l="1"/>
  <c r="F505" i="1"/>
  <c r="I505" i="1" l="1"/>
  <c r="F506" i="1"/>
  <c r="I506" i="1" l="1"/>
  <c r="F507" i="1"/>
  <c r="F508" i="1" l="1"/>
  <c r="I507" i="1"/>
  <c r="F509" i="1" l="1"/>
  <c r="I508" i="1"/>
  <c r="I509" i="1" l="1"/>
  <c r="F510" i="1"/>
  <c r="F511" i="1" l="1"/>
  <c r="I510" i="1"/>
  <c r="F512" i="1" l="1"/>
  <c r="I511" i="1"/>
  <c r="I512" i="1" l="1"/>
  <c r="F513" i="1"/>
  <c r="I513" i="1" l="1"/>
  <c r="F514" i="1"/>
  <c r="I514" i="1" l="1"/>
  <c r="F515" i="1"/>
  <c r="F516" i="1" l="1"/>
  <c r="I515" i="1"/>
  <c r="C28" i="8" l="1"/>
  <c r="E28" i="8" s="1"/>
  <c r="F517" i="1"/>
  <c r="I516" i="1"/>
  <c r="I517" i="1" l="1"/>
  <c r="F518" i="1"/>
  <c r="I518" i="1" l="1"/>
  <c r="F519" i="1"/>
  <c r="F520" i="1" l="1"/>
  <c r="I519" i="1"/>
  <c r="F521" i="1" l="1"/>
  <c r="I520" i="1"/>
  <c r="I521" i="1" l="1"/>
  <c r="F522" i="1"/>
  <c r="F523" i="1" l="1"/>
  <c r="I522" i="1"/>
  <c r="I523" i="1" l="1"/>
  <c r="F524" i="1"/>
  <c r="I524" i="1" l="1"/>
  <c r="F525" i="1"/>
  <c r="F526" i="1" l="1"/>
  <c r="I525" i="1"/>
  <c r="C20" i="6" l="1"/>
  <c r="E20" i="6" s="1"/>
  <c r="I526" i="1"/>
  <c r="F527" i="1"/>
  <c r="I527" i="1" l="1"/>
  <c r="F528" i="1"/>
  <c r="I528" i="1" l="1"/>
  <c r="F529" i="1"/>
  <c r="I529" i="1" l="1"/>
  <c r="F530" i="1"/>
  <c r="I530" i="1" l="1"/>
  <c r="F531" i="1"/>
  <c r="I531" i="1" l="1"/>
  <c r="F532" i="1"/>
  <c r="I532" i="1" l="1"/>
  <c r="F533" i="1"/>
  <c r="I533" i="1" l="1"/>
  <c r="F534" i="1"/>
  <c r="F535" i="1" l="1"/>
  <c r="I534" i="1"/>
  <c r="C29" i="8" l="1"/>
  <c r="E29" i="8" s="1"/>
  <c r="I535" i="1"/>
  <c r="F536" i="1"/>
  <c r="F537" i="1" l="1"/>
  <c r="I536" i="1"/>
  <c r="I537" i="1" l="1"/>
  <c r="F538" i="1"/>
  <c r="I538" i="1" l="1"/>
  <c r="F539" i="1"/>
  <c r="I539" i="1" l="1"/>
  <c r="F540" i="1"/>
  <c r="I540" i="1" l="1"/>
  <c r="F541" i="1"/>
  <c r="F542" i="1" l="1"/>
  <c r="I541" i="1"/>
  <c r="I542" i="1" l="1"/>
  <c r="F543" i="1"/>
  <c r="F544" i="1" l="1"/>
  <c r="I543" i="1"/>
  <c r="I544" i="1" l="1"/>
  <c r="F545" i="1"/>
  <c r="F546" i="1" l="1"/>
  <c r="I545" i="1"/>
  <c r="F547" i="1" l="1"/>
  <c r="I546" i="1"/>
  <c r="I547" i="1" l="1"/>
  <c r="F548" i="1"/>
  <c r="F549" i="1" l="1"/>
  <c r="I548" i="1"/>
  <c r="F550" i="1" l="1"/>
  <c r="I549" i="1"/>
  <c r="I550" i="1" l="1"/>
  <c r="F551" i="1"/>
  <c r="F552" i="1" l="1"/>
  <c r="I551" i="1"/>
  <c r="I552" i="1" l="1"/>
  <c r="F553" i="1"/>
  <c r="F554" i="1" l="1"/>
  <c r="I553" i="1"/>
  <c r="C21" i="6" l="1"/>
  <c r="E21" i="6" s="1"/>
  <c r="C30" i="8"/>
  <c r="E30" i="8" s="1"/>
  <c r="I554" i="1"/>
  <c r="F555" i="1"/>
  <c r="F556" i="1" l="1"/>
  <c r="I555" i="1"/>
  <c r="I556" i="1" l="1"/>
  <c r="F557" i="1"/>
  <c r="I557" i="1" l="1"/>
  <c r="F558" i="1"/>
  <c r="I558" i="1" l="1"/>
  <c r="F559" i="1"/>
  <c r="I559" i="1" l="1"/>
  <c r="F560" i="1"/>
  <c r="F561" i="1" l="1"/>
  <c r="I560" i="1"/>
  <c r="I561" i="1" l="1"/>
  <c r="F562" i="1"/>
  <c r="I562" i="1" l="1"/>
  <c r="F563" i="1"/>
  <c r="I563" i="1" l="1"/>
  <c r="F564" i="1"/>
  <c r="I564" i="1" l="1"/>
  <c r="F565" i="1"/>
  <c r="I565" i="1" l="1"/>
  <c r="F566" i="1"/>
  <c r="F567" i="1" l="1"/>
  <c r="I566" i="1"/>
  <c r="I567" i="1" l="1"/>
  <c r="F568" i="1"/>
  <c r="F569" i="1" l="1"/>
  <c r="I568" i="1"/>
  <c r="F570" i="1" l="1"/>
  <c r="I569" i="1"/>
  <c r="I570" i="1" l="1"/>
  <c r="F571" i="1"/>
  <c r="I571" i="1" l="1"/>
  <c r="F572" i="1"/>
  <c r="F573" i="1" l="1"/>
  <c r="I572" i="1"/>
  <c r="C31" i="8" l="1"/>
  <c r="E31" i="8" s="1"/>
  <c r="F574" i="1"/>
  <c r="I573" i="1"/>
  <c r="I574" i="1" l="1"/>
  <c r="F575" i="1"/>
  <c r="F576" i="1" l="1"/>
  <c r="I575" i="1"/>
  <c r="F577" i="1" l="1"/>
  <c r="I576" i="1"/>
  <c r="I577" i="1" l="1"/>
  <c r="F578" i="1"/>
  <c r="I578" i="1" l="1"/>
  <c r="F579" i="1"/>
  <c r="I579" i="1" l="1"/>
  <c r="F580" i="1"/>
  <c r="I580" i="1" l="1"/>
  <c r="F581" i="1"/>
  <c r="I581" i="1" l="1"/>
  <c r="F582" i="1"/>
  <c r="C22" i="6" l="1"/>
  <c r="E22" i="6" s="1"/>
  <c r="F583" i="1"/>
  <c r="I582" i="1"/>
  <c r="F584" i="1" l="1"/>
  <c r="I583" i="1"/>
  <c r="F585" i="1" l="1"/>
  <c r="I584" i="1"/>
  <c r="F586" i="1" l="1"/>
  <c r="I585" i="1"/>
  <c r="F587" i="1" l="1"/>
  <c r="I586" i="1"/>
  <c r="F588" i="1" l="1"/>
  <c r="I587" i="1"/>
  <c r="F589" i="1" l="1"/>
  <c r="I588" i="1"/>
  <c r="I589" i="1" l="1"/>
  <c r="F590" i="1"/>
  <c r="F591" i="1" l="1"/>
  <c r="I590" i="1"/>
  <c r="C24" i="6" l="1"/>
  <c r="E24" i="6" s="1"/>
  <c r="C32" i="8"/>
  <c r="E32" i="8" s="1"/>
  <c r="C35" i="8"/>
  <c r="E35" i="8" s="1"/>
  <c r="C28" i="6"/>
  <c r="E28" i="6" s="1"/>
  <c r="C27" i="6"/>
  <c r="E27" i="6" s="1"/>
  <c r="C25" i="6"/>
  <c r="E25" i="6" s="1"/>
  <c r="C36" i="8"/>
  <c r="E36" i="8" s="1"/>
  <c r="I591" i="1"/>
  <c r="C26" i="6"/>
  <c r="E26" i="6" s="1"/>
  <c r="C33" i="8"/>
  <c r="E33" i="8" s="1"/>
  <c r="C23" i="6"/>
  <c r="E23" i="6" s="1"/>
  <c r="C34" i="8"/>
  <c r="E34" i="8" s="1"/>
  <c r="D5" i="1" l="1"/>
  <c r="D4" i="1"/>
  <c r="D6" i="1" l="1"/>
  <c r="E11" i="1"/>
  <c r="E17" i="1"/>
  <c r="F4" i="1"/>
  <c r="F5" i="1"/>
  <c r="F6" i="1"/>
  <c r="E18" i="1" l="1"/>
  <c r="F18" i="1" s="1"/>
  <c r="F17" i="1"/>
  <c r="F11" i="1"/>
  <c r="E12" i="1"/>
  <c r="F12" i="1" s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ibromberg</author>
  </authors>
  <commentList>
    <comment ref="B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Not used</t>
        </r>
      </text>
    </comment>
    <comment ref="C2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Not Used
</t>
        </r>
      </text>
    </comment>
  </commentList>
</comments>
</file>

<file path=xl/sharedStrings.xml><?xml version="1.0" encoding="utf-8"?>
<sst xmlns="http://schemas.openxmlformats.org/spreadsheetml/2006/main" count="87" uniqueCount="65">
  <si>
    <t>by Dr. Irv Bromberg, University of Toronto, Canada</t>
  </si>
  <si>
    <t>Elapsed</t>
  </si>
  <si>
    <t>days</t>
  </si>
  <si>
    <t>Difference</t>
  </si>
  <si>
    <t>Jitter</t>
  </si>
  <si>
    <t>maximum</t>
  </si>
  <si>
    <t>minimum</t>
  </si>
  <si>
    <t>range</t>
  </si>
  <si>
    <t>x</t>
  </si>
  <si>
    <t>y</t>
  </si>
  <si>
    <t>Limits for Chart:</t>
  </si>
  <si>
    <t>Lunar Cycle Jitter Evaluator</t>
  </si>
  <si>
    <t>months</t>
  </si>
  <si>
    <t>yerms</t>
  </si>
  <si>
    <t>Mean Month &gt;29d:</t>
  </si>
  <si>
    <t>Yerms per Cycle:</t>
  </si>
  <si>
    <t>17-month Yerms per Cycle:</t>
  </si>
  <si>
    <t>15-month Yerms per Cycle:</t>
  </si>
  <si>
    <t>Has Yerm Zero:</t>
  </si>
  <si>
    <t>seconds</t>
  </si>
  <si>
    <t>Mean Month:</t>
  </si>
  <si>
    <t>… or approximately:</t>
  </si>
  <si>
    <t>Mean Month &gt;29d 12h 44m:</t>
  </si>
  <si>
    <t>49-month subcycles:</t>
  </si>
  <si>
    <t>(parts)</t>
  </si>
  <si>
    <t>Duration per Part:</t>
  </si>
  <si>
    <t>minutes</t>
  </si>
  <si>
    <t>Hours</t>
  </si>
  <si>
    <t>Days per Cycle (Parts per Month):</t>
  </si>
  <si>
    <t>days (parts)</t>
  </si>
  <si>
    <t>Months per Cycle (Parts per Day):</t>
  </si>
  <si>
    <t>30-day Months per Cycle:</t>
  </si>
  <si>
    <t>29-day Months per Cycle:</t>
  </si>
  <si>
    <t>Selected</t>
  </si>
  <si>
    <t>months (parts)</t>
  </si>
  <si>
    <t>Top</t>
  </si>
  <si>
    <t>Level</t>
  </si>
  <si>
    <t>Months</t>
  </si>
  <si>
    <t>Shift</t>
  </si>
  <si>
    <t>MajorTick</t>
  </si>
  <si>
    <t>MinorTick</t>
  </si>
  <si>
    <t>= Current Zoom Level</t>
  </si>
  <si>
    <t>Connect</t>
  </si>
  <si>
    <t>Julian Year</t>
  </si>
  <si>
    <t>isLeapYear</t>
  </si>
  <si>
    <t>Lunar</t>
  </si>
  <si>
    <t>Year</t>
  </si>
  <si>
    <t>(1 to 19)</t>
  </si>
  <si>
    <t>Years Per Cycle:</t>
  </si>
  <si>
    <t>Days</t>
  </si>
  <si>
    <t>(days)</t>
  </si>
  <si>
    <t>Parts</t>
  </si>
  <si>
    <t>Mean Month</t>
  </si>
  <si>
    <t>Years</t>
  </si>
  <si>
    <t>Year Length</t>
  </si>
  <si>
    <t>Year in</t>
  </si>
  <si>
    <t>Lunar Cycle</t>
  </si>
  <si>
    <t>Decimal Mean Month:</t>
  </si>
  <si>
    <t>Solar Cycle</t>
  </si>
  <si>
    <t>(1 to 28)</t>
  </si>
  <si>
    <t>Year in Solar Cycle</t>
  </si>
  <si>
    <t>Year in Lunar Cycle</t>
  </si>
  <si>
    <r>
      <t xml:space="preserve">Orthodox Easter </t>
    </r>
    <r>
      <rPr>
        <b/>
        <i/>
        <sz val="18"/>
        <rFont val="Arial"/>
        <family val="2"/>
      </rPr>
      <t>Computus</t>
    </r>
    <r>
      <rPr>
        <b/>
        <sz val="18"/>
        <rFont val="Arial"/>
        <family val="2"/>
      </rPr>
      <t xml:space="preserve"> Jitter (Easter Sunday relative to Mean Elapsed Months)</t>
    </r>
  </si>
  <si>
    <t>Easter Sunday</t>
  </si>
  <si>
    <t>http://individual.utoronto.ca/intervalmath/jitter/index.html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</si>
</sst>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0.000000000000000"/>
  </numFmts>
  <fonts count="15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8"/>
      <color indexed="81"/>
      <name val="Tahoma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u/>
      <sz val="10"/>
      <color theme="10"/>
      <name val="Arial"/>
      <family val="2"/>
    </font>
    <font>
      <sz val="8"/>
      <color rgb="FF000000"/>
      <name val="Segoe UI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1" fillId="2" borderId="0" xfId="0" applyFont="1" applyFill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0" fontId="11" fillId="0" borderId="0" xfId="1"/>
    <xf numFmtId="0" fontId="3" fillId="0" borderId="0" xfId="0" applyFont="1" applyFill="1" applyAlignment="1">
      <alignment horizontal="center"/>
    </xf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0945088964472E-2"/>
          <c:y val="9.821898980184729E-2"/>
          <c:w val="0.86653600252631136"/>
          <c:h val="0.80407188796056983"/>
        </c:manualLayout>
      </c:layout>
      <c:scatterChart>
        <c:scatterStyle val="lineMarker"/>
        <c:varyColors val="0"/>
        <c:ser>
          <c:idx val="0"/>
          <c:order val="0"/>
          <c:tx>
            <c:v>Selected Year in Solar Cycle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'Solar Cycle'!$A$2:$A$28</c:f>
              <c:numCache>
                <c:formatCode>General</c:formatCode>
                <c:ptCount val="27"/>
                <c:pt idx="0">
                  <c:v>26</c:v>
                </c:pt>
                <c:pt idx="1">
                  <c:v>54</c:v>
                </c:pt>
                <c:pt idx="2">
                  <c:v>82</c:v>
                </c:pt>
                <c:pt idx="3">
                  <c:v>110</c:v>
                </c:pt>
                <c:pt idx="4">
                  <c:v>138</c:v>
                </c:pt>
                <c:pt idx="5">
                  <c:v>166</c:v>
                </c:pt>
                <c:pt idx="6">
                  <c:v>194</c:v>
                </c:pt>
                <c:pt idx="7">
                  <c:v>222</c:v>
                </c:pt>
                <c:pt idx="8">
                  <c:v>250</c:v>
                </c:pt>
                <c:pt idx="9">
                  <c:v>278</c:v>
                </c:pt>
                <c:pt idx="10">
                  <c:v>306</c:v>
                </c:pt>
                <c:pt idx="11">
                  <c:v>334</c:v>
                </c:pt>
                <c:pt idx="12">
                  <c:v>362</c:v>
                </c:pt>
                <c:pt idx="13">
                  <c:v>390</c:v>
                </c:pt>
                <c:pt idx="14">
                  <c:v>418</c:v>
                </c:pt>
                <c:pt idx="15">
                  <c:v>446</c:v>
                </c:pt>
                <c:pt idx="16">
                  <c:v>474</c:v>
                </c:pt>
                <c:pt idx="17">
                  <c:v>502</c:v>
                </c:pt>
                <c:pt idx="18">
                  <c:v>530</c:v>
                </c:pt>
                <c:pt idx="19">
                  <c:v>558</c:v>
                </c:pt>
                <c:pt idx="20">
                  <c:v>586</c:v>
                </c:pt>
                <c:pt idx="21">
                  <c:v>614</c:v>
                </c:pt>
                <c:pt idx="22">
                  <c:v>642</c:v>
                </c:pt>
                <c:pt idx="23">
                  <c:v>670</c:v>
                </c:pt>
                <c:pt idx="24">
                  <c:v>698</c:v>
                </c:pt>
                <c:pt idx="25">
                  <c:v>726</c:v>
                </c:pt>
                <c:pt idx="26">
                  <c:v>754</c:v>
                </c:pt>
              </c:numCache>
            </c:numRef>
          </c:xVal>
          <c:yVal>
            <c:numRef>
              <c:f>'Solar Cycle'!$E$2:$E$28</c:f>
              <c:numCache>
                <c:formatCode>General</c:formatCode>
                <c:ptCount val="27"/>
                <c:pt idx="0">
                  <c:v>1350</c:v>
                </c:pt>
                <c:pt idx="1">
                  <c:v>3536</c:v>
                </c:pt>
                <c:pt idx="2">
                  <c:v>-858</c:v>
                </c:pt>
                <c:pt idx="3">
                  <c:v>1328</c:v>
                </c:pt>
                <c:pt idx="4">
                  <c:v>2075</c:v>
                </c:pt>
                <c:pt idx="5">
                  <c:v>4261</c:v>
                </c:pt>
                <c:pt idx="6">
                  <c:v>-133</c:v>
                </c:pt>
                <c:pt idx="7">
                  <c:v>614</c:v>
                </c:pt>
                <c:pt idx="8">
                  <c:v>2800</c:v>
                </c:pt>
                <c:pt idx="9">
                  <c:v>4986</c:v>
                </c:pt>
                <c:pt idx="10">
                  <c:v>-847</c:v>
                </c:pt>
                <c:pt idx="11">
                  <c:v>1339</c:v>
                </c:pt>
                <c:pt idx="12">
                  <c:v>3525</c:v>
                </c:pt>
                <c:pt idx="13">
                  <c:v>4272</c:v>
                </c:pt>
                <c:pt idx="14">
                  <c:v>-122</c:v>
                </c:pt>
                <c:pt idx="15">
                  <c:v>2064</c:v>
                </c:pt>
                <c:pt idx="16">
                  <c:v>2811</c:v>
                </c:pt>
                <c:pt idx="17">
                  <c:v>4997</c:v>
                </c:pt>
                <c:pt idx="18">
                  <c:v>603</c:v>
                </c:pt>
                <c:pt idx="19">
                  <c:v>1350</c:v>
                </c:pt>
                <c:pt idx="20">
                  <c:v>-1062</c:v>
                </c:pt>
                <c:pt idx="21">
                  <c:v>-1062</c:v>
                </c:pt>
                <c:pt idx="22">
                  <c:v>-1062</c:v>
                </c:pt>
                <c:pt idx="23">
                  <c:v>-1062</c:v>
                </c:pt>
                <c:pt idx="24">
                  <c:v>-1062</c:v>
                </c:pt>
                <c:pt idx="25">
                  <c:v>-1062</c:v>
                </c:pt>
                <c:pt idx="26">
                  <c:v>-1062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96-40AE-B5A9-A502A1CB12CE}"/>
            </c:ext>
          </c:extLst>
        </c:ser>
        <c:ser>
          <c:idx val="2"/>
          <c:order val="1"/>
          <c:tx>
            <c:v>Easter Sunday – Mean Elapsed Months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Data!$A$22:$A$574</c:f>
              <c:numCache>
                <c:formatCode>General</c:formatCode>
                <c:ptCount val="5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</c:numCache>
            </c:numRef>
          </c:xVal>
          <c:yVal>
            <c:numRef>
              <c:f>Data!$I$22:$I$574</c:f>
              <c:numCache>
                <c:formatCode>General</c:formatCode>
                <c:ptCount val="553"/>
                <c:pt idx="0">
                  <c:v>0</c:v>
                </c:pt>
                <c:pt idx="1">
                  <c:v>1033</c:v>
                </c:pt>
                <c:pt idx="2">
                  <c:v>3505</c:v>
                </c:pt>
                <c:pt idx="3">
                  <c:v>-603</c:v>
                </c:pt>
                <c:pt idx="4">
                  <c:v>430</c:v>
                </c:pt>
                <c:pt idx="5">
                  <c:v>2902</c:v>
                </c:pt>
                <c:pt idx="6">
                  <c:v>3935</c:v>
                </c:pt>
                <c:pt idx="7">
                  <c:v>-173</c:v>
                </c:pt>
                <c:pt idx="8">
                  <c:v>2299</c:v>
                </c:pt>
                <c:pt idx="9">
                  <c:v>3332</c:v>
                </c:pt>
                <c:pt idx="10">
                  <c:v>-776</c:v>
                </c:pt>
                <c:pt idx="11">
                  <c:v>1696</c:v>
                </c:pt>
                <c:pt idx="12">
                  <c:v>2729</c:v>
                </c:pt>
                <c:pt idx="13">
                  <c:v>5201</c:v>
                </c:pt>
                <c:pt idx="14">
                  <c:v>1093</c:v>
                </c:pt>
                <c:pt idx="15">
                  <c:v>2126</c:v>
                </c:pt>
                <c:pt idx="16">
                  <c:v>4598</c:v>
                </c:pt>
                <c:pt idx="17">
                  <c:v>5631</c:v>
                </c:pt>
                <c:pt idx="18">
                  <c:v>1523</c:v>
                </c:pt>
                <c:pt idx="19">
                  <c:v>3995</c:v>
                </c:pt>
                <c:pt idx="20">
                  <c:v>5028</c:v>
                </c:pt>
                <c:pt idx="21">
                  <c:v>920</c:v>
                </c:pt>
                <c:pt idx="22">
                  <c:v>3392</c:v>
                </c:pt>
                <c:pt idx="23">
                  <c:v>4425</c:v>
                </c:pt>
                <c:pt idx="24">
                  <c:v>317</c:v>
                </c:pt>
                <c:pt idx="25">
                  <c:v>1350</c:v>
                </c:pt>
                <c:pt idx="26">
                  <c:v>3822</c:v>
                </c:pt>
                <c:pt idx="27">
                  <c:v>-286</c:v>
                </c:pt>
                <c:pt idx="28">
                  <c:v>747</c:v>
                </c:pt>
                <c:pt idx="29">
                  <c:v>3219</c:v>
                </c:pt>
                <c:pt idx="30">
                  <c:v>-889</c:v>
                </c:pt>
                <c:pt idx="31">
                  <c:v>144</c:v>
                </c:pt>
                <c:pt idx="32">
                  <c:v>2616</c:v>
                </c:pt>
                <c:pt idx="33">
                  <c:v>5088</c:v>
                </c:pt>
                <c:pt idx="34">
                  <c:v>-459</c:v>
                </c:pt>
                <c:pt idx="35">
                  <c:v>2013</c:v>
                </c:pt>
                <c:pt idx="36">
                  <c:v>3046</c:v>
                </c:pt>
                <c:pt idx="37">
                  <c:v>-1062</c:v>
                </c:pt>
                <c:pt idx="38">
                  <c:v>1410</c:v>
                </c:pt>
                <c:pt idx="39">
                  <c:v>2443</c:v>
                </c:pt>
                <c:pt idx="40">
                  <c:v>4915</c:v>
                </c:pt>
                <c:pt idx="41">
                  <c:v>807</c:v>
                </c:pt>
                <c:pt idx="42">
                  <c:v>1840</c:v>
                </c:pt>
                <c:pt idx="43">
                  <c:v>4312</c:v>
                </c:pt>
                <c:pt idx="44">
                  <c:v>5345</c:v>
                </c:pt>
                <c:pt idx="45">
                  <c:v>1237</c:v>
                </c:pt>
                <c:pt idx="46">
                  <c:v>3709</c:v>
                </c:pt>
                <c:pt idx="47">
                  <c:v>4742</c:v>
                </c:pt>
                <c:pt idx="48">
                  <c:v>634</c:v>
                </c:pt>
                <c:pt idx="49">
                  <c:v>3106</c:v>
                </c:pt>
                <c:pt idx="50">
                  <c:v>4139</c:v>
                </c:pt>
                <c:pt idx="51">
                  <c:v>31</c:v>
                </c:pt>
                <c:pt idx="52">
                  <c:v>2503</c:v>
                </c:pt>
                <c:pt idx="53">
                  <c:v>3536</c:v>
                </c:pt>
                <c:pt idx="54">
                  <c:v>-572</c:v>
                </c:pt>
                <c:pt idx="55">
                  <c:v>461</c:v>
                </c:pt>
                <c:pt idx="56">
                  <c:v>2933</c:v>
                </c:pt>
                <c:pt idx="57">
                  <c:v>-1175</c:v>
                </c:pt>
                <c:pt idx="58">
                  <c:v>-142</c:v>
                </c:pt>
                <c:pt idx="59">
                  <c:v>2330</c:v>
                </c:pt>
                <c:pt idx="60">
                  <c:v>4802</c:v>
                </c:pt>
                <c:pt idx="61">
                  <c:v>-745</c:v>
                </c:pt>
                <c:pt idx="62">
                  <c:v>1727</c:v>
                </c:pt>
                <c:pt idx="63">
                  <c:v>2760</c:v>
                </c:pt>
                <c:pt idx="64">
                  <c:v>5232</c:v>
                </c:pt>
                <c:pt idx="65">
                  <c:v>1124</c:v>
                </c:pt>
                <c:pt idx="66">
                  <c:v>2157</c:v>
                </c:pt>
                <c:pt idx="67">
                  <c:v>4629</c:v>
                </c:pt>
                <c:pt idx="68">
                  <c:v>521</c:v>
                </c:pt>
                <c:pt idx="69">
                  <c:v>1554</c:v>
                </c:pt>
                <c:pt idx="70">
                  <c:v>4026</c:v>
                </c:pt>
                <c:pt idx="71">
                  <c:v>-82</c:v>
                </c:pt>
                <c:pt idx="72">
                  <c:v>951</c:v>
                </c:pt>
                <c:pt idx="73">
                  <c:v>3423</c:v>
                </c:pt>
                <c:pt idx="74">
                  <c:v>4456</c:v>
                </c:pt>
                <c:pt idx="75">
                  <c:v>348</c:v>
                </c:pt>
                <c:pt idx="76">
                  <c:v>2820</c:v>
                </c:pt>
                <c:pt idx="77">
                  <c:v>3853</c:v>
                </c:pt>
                <c:pt idx="78">
                  <c:v>-255</c:v>
                </c:pt>
                <c:pt idx="79">
                  <c:v>2217</c:v>
                </c:pt>
                <c:pt idx="80">
                  <c:v>3250</c:v>
                </c:pt>
                <c:pt idx="81">
                  <c:v>-858</c:v>
                </c:pt>
                <c:pt idx="82">
                  <c:v>175</c:v>
                </c:pt>
                <c:pt idx="83">
                  <c:v>2647</c:v>
                </c:pt>
                <c:pt idx="84">
                  <c:v>5119</c:v>
                </c:pt>
                <c:pt idx="85">
                  <c:v>-428</c:v>
                </c:pt>
                <c:pt idx="86">
                  <c:v>2044</c:v>
                </c:pt>
                <c:pt idx="87">
                  <c:v>4516</c:v>
                </c:pt>
                <c:pt idx="88">
                  <c:v>5549</c:v>
                </c:pt>
                <c:pt idx="89">
                  <c:v>1441</c:v>
                </c:pt>
                <c:pt idx="90">
                  <c:v>3913</c:v>
                </c:pt>
                <c:pt idx="91">
                  <c:v>4946</c:v>
                </c:pt>
                <c:pt idx="92">
                  <c:v>838</c:v>
                </c:pt>
                <c:pt idx="93">
                  <c:v>1871</c:v>
                </c:pt>
                <c:pt idx="94">
                  <c:v>4343</c:v>
                </c:pt>
                <c:pt idx="95">
                  <c:v>235</c:v>
                </c:pt>
                <c:pt idx="96">
                  <c:v>1268</c:v>
                </c:pt>
                <c:pt idx="97">
                  <c:v>3740</c:v>
                </c:pt>
                <c:pt idx="98">
                  <c:v>-368</c:v>
                </c:pt>
                <c:pt idx="99">
                  <c:v>665</c:v>
                </c:pt>
                <c:pt idx="100">
                  <c:v>3137</c:v>
                </c:pt>
                <c:pt idx="101">
                  <c:v>4170</c:v>
                </c:pt>
                <c:pt idx="102">
                  <c:v>62</c:v>
                </c:pt>
                <c:pt idx="103">
                  <c:v>2534</c:v>
                </c:pt>
                <c:pt idx="104">
                  <c:v>3567</c:v>
                </c:pt>
                <c:pt idx="105">
                  <c:v>-541</c:v>
                </c:pt>
                <c:pt idx="106">
                  <c:v>1931</c:v>
                </c:pt>
                <c:pt idx="107">
                  <c:v>2964</c:v>
                </c:pt>
                <c:pt idx="108">
                  <c:v>5436</c:v>
                </c:pt>
                <c:pt idx="109">
                  <c:v>1328</c:v>
                </c:pt>
                <c:pt idx="110">
                  <c:v>2361</c:v>
                </c:pt>
                <c:pt idx="111">
                  <c:v>4833</c:v>
                </c:pt>
                <c:pt idx="112">
                  <c:v>5866</c:v>
                </c:pt>
                <c:pt idx="113">
                  <c:v>1758</c:v>
                </c:pt>
                <c:pt idx="114">
                  <c:v>4230</c:v>
                </c:pt>
                <c:pt idx="115">
                  <c:v>5263</c:v>
                </c:pt>
                <c:pt idx="116">
                  <c:v>1155</c:v>
                </c:pt>
                <c:pt idx="117">
                  <c:v>3627</c:v>
                </c:pt>
                <c:pt idx="118">
                  <c:v>4660</c:v>
                </c:pt>
                <c:pt idx="119">
                  <c:v>552</c:v>
                </c:pt>
                <c:pt idx="120">
                  <c:v>1585</c:v>
                </c:pt>
                <c:pt idx="121">
                  <c:v>4057</c:v>
                </c:pt>
                <c:pt idx="122">
                  <c:v>-51</c:v>
                </c:pt>
                <c:pt idx="123">
                  <c:v>982</c:v>
                </c:pt>
                <c:pt idx="124">
                  <c:v>3454</c:v>
                </c:pt>
                <c:pt idx="125">
                  <c:v>-654</c:v>
                </c:pt>
                <c:pt idx="126">
                  <c:v>379</c:v>
                </c:pt>
                <c:pt idx="127">
                  <c:v>2851</c:v>
                </c:pt>
                <c:pt idx="128">
                  <c:v>5323</c:v>
                </c:pt>
                <c:pt idx="129">
                  <c:v>-224</c:v>
                </c:pt>
                <c:pt idx="130">
                  <c:v>2248</c:v>
                </c:pt>
                <c:pt idx="131">
                  <c:v>3281</c:v>
                </c:pt>
                <c:pt idx="132">
                  <c:v>-827</c:v>
                </c:pt>
                <c:pt idx="133">
                  <c:v>1645</c:v>
                </c:pt>
                <c:pt idx="134">
                  <c:v>2678</c:v>
                </c:pt>
                <c:pt idx="135">
                  <c:v>5150</c:v>
                </c:pt>
                <c:pt idx="136">
                  <c:v>1042</c:v>
                </c:pt>
                <c:pt idx="137">
                  <c:v>2075</c:v>
                </c:pt>
                <c:pt idx="138">
                  <c:v>4547</c:v>
                </c:pt>
                <c:pt idx="139">
                  <c:v>5580</c:v>
                </c:pt>
                <c:pt idx="140">
                  <c:v>1472</c:v>
                </c:pt>
                <c:pt idx="141">
                  <c:v>3944</c:v>
                </c:pt>
                <c:pt idx="142">
                  <c:v>4977</c:v>
                </c:pt>
                <c:pt idx="143">
                  <c:v>869</c:v>
                </c:pt>
                <c:pt idx="144">
                  <c:v>3341</c:v>
                </c:pt>
                <c:pt idx="145">
                  <c:v>4374</c:v>
                </c:pt>
                <c:pt idx="146">
                  <c:v>266</c:v>
                </c:pt>
                <c:pt idx="147">
                  <c:v>2738</c:v>
                </c:pt>
                <c:pt idx="148">
                  <c:v>3771</c:v>
                </c:pt>
                <c:pt idx="149">
                  <c:v>-337</c:v>
                </c:pt>
                <c:pt idx="150">
                  <c:v>696</c:v>
                </c:pt>
                <c:pt idx="151">
                  <c:v>3168</c:v>
                </c:pt>
                <c:pt idx="152">
                  <c:v>-940</c:v>
                </c:pt>
                <c:pt idx="153">
                  <c:v>93</c:v>
                </c:pt>
                <c:pt idx="154">
                  <c:v>2565</c:v>
                </c:pt>
                <c:pt idx="155">
                  <c:v>5037</c:v>
                </c:pt>
                <c:pt idx="156">
                  <c:v>-510</c:v>
                </c:pt>
                <c:pt idx="157">
                  <c:v>1962</c:v>
                </c:pt>
                <c:pt idx="158">
                  <c:v>2995</c:v>
                </c:pt>
                <c:pt idx="159">
                  <c:v>5467</c:v>
                </c:pt>
                <c:pt idx="160">
                  <c:v>1359</c:v>
                </c:pt>
                <c:pt idx="161">
                  <c:v>2392</c:v>
                </c:pt>
                <c:pt idx="162">
                  <c:v>4864</c:v>
                </c:pt>
                <c:pt idx="163">
                  <c:v>756</c:v>
                </c:pt>
                <c:pt idx="164">
                  <c:v>1789</c:v>
                </c:pt>
                <c:pt idx="165">
                  <c:v>4261</c:v>
                </c:pt>
                <c:pt idx="166">
                  <c:v>153</c:v>
                </c:pt>
                <c:pt idx="167">
                  <c:v>1186</c:v>
                </c:pt>
                <c:pt idx="168">
                  <c:v>3658</c:v>
                </c:pt>
                <c:pt idx="169">
                  <c:v>4691</c:v>
                </c:pt>
                <c:pt idx="170">
                  <c:v>583</c:v>
                </c:pt>
                <c:pt idx="171">
                  <c:v>3055</c:v>
                </c:pt>
                <c:pt idx="172">
                  <c:v>4088</c:v>
                </c:pt>
                <c:pt idx="173">
                  <c:v>-20</c:v>
                </c:pt>
                <c:pt idx="174">
                  <c:v>2452</c:v>
                </c:pt>
                <c:pt idx="175">
                  <c:v>3485</c:v>
                </c:pt>
                <c:pt idx="176">
                  <c:v>-623</c:v>
                </c:pt>
                <c:pt idx="177">
                  <c:v>410</c:v>
                </c:pt>
                <c:pt idx="178">
                  <c:v>2882</c:v>
                </c:pt>
                <c:pt idx="179">
                  <c:v>5354</c:v>
                </c:pt>
                <c:pt idx="180">
                  <c:v>-193</c:v>
                </c:pt>
                <c:pt idx="181">
                  <c:v>2279</c:v>
                </c:pt>
                <c:pt idx="182">
                  <c:v>4751</c:v>
                </c:pt>
                <c:pt idx="183">
                  <c:v>5784</c:v>
                </c:pt>
                <c:pt idx="184">
                  <c:v>1676</c:v>
                </c:pt>
                <c:pt idx="185">
                  <c:v>4148</c:v>
                </c:pt>
                <c:pt idx="186">
                  <c:v>5181</c:v>
                </c:pt>
                <c:pt idx="187">
                  <c:v>1073</c:v>
                </c:pt>
                <c:pt idx="188">
                  <c:v>2106</c:v>
                </c:pt>
                <c:pt idx="189">
                  <c:v>4578</c:v>
                </c:pt>
                <c:pt idx="190">
                  <c:v>470</c:v>
                </c:pt>
                <c:pt idx="191">
                  <c:v>1503</c:v>
                </c:pt>
                <c:pt idx="192">
                  <c:v>3975</c:v>
                </c:pt>
                <c:pt idx="193">
                  <c:v>-133</c:v>
                </c:pt>
                <c:pt idx="194">
                  <c:v>900</c:v>
                </c:pt>
                <c:pt idx="195">
                  <c:v>3372</c:v>
                </c:pt>
                <c:pt idx="196">
                  <c:v>4405</c:v>
                </c:pt>
                <c:pt idx="197">
                  <c:v>297</c:v>
                </c:pt>
                <c:pt idx="198">
                  <c:v>2769</c:v>
                </c:pt>
                <c:pt idx="199">
                  <c:v>3802</c:v>
                </c:pt>
                <c:pt idx="200">
                  <c:v>-306</c:v>
                </c:pt>
                <c:pt idx="201">
                  <c:v>2166</c:v>
                </c:pt>
                <c:pt idx="202">
                  <c:v>3199</c:v>
                </c:pt>
                <c:pt idx="203">
                  <c:v>5671</c:v>
                </c:pt>
                <c:pt idx="204">
                  <c:v>1563</c:v>
                </c:pt>
                <c:pt idx="205">
                  <c:v>2596</c:v>
                </c:pt>
                <c:pt idx="206">
                  <c:v>5068</c:v>
                </c:pt>
                <c:pt idx="207">
                  <c:v>6101</c:v>
                </c:pt>
                <c:pt idx="208">
                  <c:v>1993</c:v>
                </c:pt>
                <c:pt idx="209">
                  <c:v>4465</c:v>
                </c:pt>
                <c:pt idx="210">
                  <c:v>-1082</c:v>
                </c:pt>
                <c:pt idx="211">
                  <c:v>1390</c:v>
                </c:pt>
                <c:pt idx="212">
                  <c:v>3862</c:v>
                </c:pt>
                <c:pt idx="213">
                  <c:v>4895</c:v>
                </c:pt>
                <c:pt idx="214">
                  <c:v>787</c:v>
                </c:pt>
                <c:pt idx="215">
                  <c:v>1820</c:v>
                </c:pt>
                <c:pt idx="216">
                  <c:v>4292</c:v>
                </c:pt>
                <c:pt idx="217">
                  <c:v>184</c:v>
                </c:pt>
                <c:pt idx="218">
                  <c:v>1217</c:v>
                </c:pt>
                <c:pt idx="219">
                  <c:v>3689</c:v>
                </c:pt>
                <c:pt idx="220">
                  <c:v>-419</c:v>
                </c:pt>
                <c:pt idx="221">
                  <c:v>614</c:v>
                </c:pt>
                <c:pt idx="222">
                  <c:v>3086</c:v>
                </c:pt>
                <c:pt idx="223">
                  <c:v>5558</c:v>
                </c:pt>
                <c:pt idx="224">
                  <c:v>11</c:v>
                </c:pt>
                <c:pt idx="225">
                  <c:v>2483</c:v>
                </c:pt>
                <c:pt idx="226">
                  <c:v>3516</c:v>
                </c:pt>
                <c:pt idx="227">
                  <c:v>-592</c:v>
                </c:pt>
                <c:pt idx="228">
                  <c:v>1880</c:v>
                </c:pt>
                <c:pt idx="229">
                  <c:v>2913</c:v>
                </c:pt>
                <c:pt idx="230">
                  <c:v>-1195</c:v>
                </c:pt>
                <c:pt idx="231">
                  <c:v>1277</c:v>
                </c:pt>
                <c:pt idx="232">
                  <c:v>2310</c:v>
                </c:pt>
                <c:pt idx="233">
                  <c:v>4782</c:v>
                </c:pt>
                <c:pt idx="234">
                  <c:v>-765</c:v>
                </c:pt>
                <c:pt idx="235">
                  <c:v>1707</c:v>
                </c:pt>
                <c:pt idx="236">
                  <c:v>4179</c:v>
                </c:pt>
                <c:pt idx="237">
                  <c:v>5212</c:v>
                </c:pt>
                <c:pt idx="238">
                  <c:v>1104</c:v>
                </c:pt>
                <c:pt idx="239">
                  <c:v>3576</c:v>
                </c:pt>
                <c:pt idx="240">
                  <c:v>4609</c:v>
                </c:pt>
                <c:pt idx="241">
                  <c:v>501</c:v>
                </c:pt>
                <c:pt idx="242">
                  <c:v>2973</c:v>
                </c:pt>
                <c:pt idx="243">
                  <c:v>4006</c:v>
                </c:pt>
                <c:pt idx="244">
                  <c:v>-102</c:v>
                </c:pt>
                <c:pt idx="245">
                  <c:v>931</c:v>
                </c:pt>
                <c:pt idx="246">
                  <c:v>3403</c:v>
                </c:pt>
                <c:pt idx="247">
                  <c:v>-705</c:v>
                </c:pt>
                <c:pt idx="248">
                  <c:v>328</c:v>
                </c:pt>
                <c:pt idx="249">
                  <c:v>2800</c:v>
                </c:pt>
                <c:pt idx="250">
                  <c:v>-1308</c:v>
                </c:pt>
                <c:pt idx="251">
                  <c:v>-275</c:v>
                </c:pt>
                <c:pt idx="252">
                  <c:v>2197</c:v>
                </c:pt>
                <c:pt idx="253">
                  <c:v>3230</c:v>
                </c:pt>
                <c:pt idx="254">
                  <c:v>-878</c:v>
                </c:pt>
                <c:pt idx="255">
                  <c:v>1594</c:v>
                </c:pt>
                <c:pt idx="256">
                  <c:v>2627</c:v>
                </c:pt>
                <c:pt idx="257">
                  <c:v>5099</c:v>
                </c:pt>
                <c:pt idx="258">
                  <c:v>991</c:v>
                </c:pt>
                <c:pt idx="259">
                  <c:v>2024</c:v>
                </c:pt>
                <c:pt idx="260">
                  <c:v>4496</c:v>
                </c:pt>
                <c:pt idx="261">
                  <c:v>388</c:v>
                </c:pt>
                <c:pt idx="262">
                  <c:v>1421</c:v>
                </c:pt>
                <c:pt idx="263">
                  <c:v>3893</c:v>
                </c:pt>
                <c:pt idx="264">
                  <c:v>4926</c:v>
                </c:pt>
                <c:pt idx="265">
                  <c:v>818</c:v>
                </c:pt>
                <c:pt idx="266">
                  <c:v>3290</c:v>
                </c:pt>
                <c:pt idx="267">
                  <c:v>4323</c:v>
                </c:pt>
                <c:pt idx="268">
                  <c:v>215</c:v>
                </c:pt>
                <c:pt idx="269">
                  <c:v>2687</c:v>
                </c:pt>
                <c:pt idx="270">
                  <c:v>3720</c:v>
                </c:pt>
                <c:pt idx="271">
                  <c:v>-388</c:v>
                </c:pt>
                <c:pt idx="272">
                  <c:v>645</c:v>
                </c:pt>
                <c:pt idx="273">
                  <c:v>3117</c:v>
                </c:pt>
                <c:pt idx="274">
                  <c:v>-991</c:v>
                </c:pt>
                <c:pt idx="275">
                  <c:v>42</c:v>
                </c:pt>
                <c:pt idx="276">
                  <c:v>2514</c:v>
                </c:pt>
                <c:pt idx="277">
                  <c:v>4986</c:v>
                </c:pt>
                <c:pt idx="278">
                  <c:v>-561</c:v>
                </c:pt>
                <c:pt idx="279">
                  <c:v>1911</c:v>
                </c:pt>
                <c:pt idx="280">
                  <c:v>4383</c:v>
                </c:pt>
                <c:pt idx="281">
                  <c:v>5416</c:v>
                </c:pt>
                <c:pt idx="282">
                  <c:v>1308</c:v>
                </c:pt>
                <c:pt idx="283">
                  <c:v>2341</c:v>
                </c:pt>
                <c:pt idx="284">
                  <c:v>4813</c:v>
                </c:pt>
                <c:pt idx="285">
                  <c:v>705</c:v>
                </c:pt>
                <c:pt idx="286">
                  <c:v>1738</c:v>
                </c:pt>
                <c:pt idx="287">
                  <c:v>4210</c:v>
                </c:pt>
                <c:pt idx="288">
                  <c:v>102</c:v>
                </c:pt>
                <c:pt idx="289">
                  <c:v>1135</c:v>
                </c:pt>
                <c:pt idx="290">
                  <c:v>3607</c:v>
                </c:pt>
                <c:pt idx="291">
                  <c:v>4640</c:v>
                </c:pt>
                <c:pt idx="292">
                  <c:v>532</c:v>
                </c:pt>
                <c:pt idx="293">
                  <c:v>3004</c:v>
                </c:pt>
                <c:pt idx="294">
                  <c:v>4037</c:v>
                </c:pt>
                <c:pt idx="295">
                  <c:v>-71</c:v>
                </c:pt>
                <c:pt idx="296">
                  <c:v>2401</c:v>
                </c:pt>
                <c:pt idx="297">
                  <c:v>3434</c:v>
                </c:pt>
                <c:pt idx="298">
                  <c:v>-674</c:v>
                </c:pt>
                <c:pt idx="299">
                  <c:v>1798</c:v>
                </c:pt>
                <c:pt idx="300">
                  <c:v>2831</c:v>
                </c:pt>
                <c:pt idx="301">
                  <c:v>5303</c:v>
                </c:pt>
                <c:pt idx="302">
                  <c:v>-244</c:v>
                </c:pt>
                <c:pt idx="303">
                  <c:v>2228</c:v>
                </c:pt>
                <c:pt idx="304">
                  <c:v>4700</c:v>
                </c:pt>
                <c:pt idx="305">
                  <c:v>-847</c:v>
                </c:pt>
                <c:pt idx="306">
                  <c:v>1625</c:v>
                </c:pt>
                <c:pt idx="307">
                  <c:v>4097</c:v>
                </c:pt>
                <c:pt idx="308">
                  <c:v>5130</c:v>
                </c:pt>
                <c:pt idx="309">
                  <c:v>1022</c:v>
                </c:pt>
                <c:pt idx="310">
                  <c:v>2055</c:v>
                </c:pt>
                <c:pt idx="311">
                  <c:v>4527</c:v>
                </c:pt>
                <c:pt idx="312">
                  <c:v>419</c:v>
                </c:pt>
                <c:pt idx="313">
                  <c:v>1452</c:v>
                </c:pt>
                <c:pt idx="314">
                  <c:v>3924</c:v>
                </c:pt>
                <c:pt idx="315">
                  <c:v>-184</c:v>
                </c:pt>
                <c:pt idx="316">
                  <c:v>849</c:v>
                </c:pt>
                <c:pt idx="317">
                  <c:v>3321</c:v>
                </c:pt>
                <c:pt idx="318">
                  <c:v>-787</c:v>
                </c:pt>
                <c:pt idx="319">
                  <c:v>246</c:v>
                </c:pt>
                <c:pt idx="320">
                  <c:v>2718</c:v>
                </c:pt>
                <c:pt idx="321">
                  <c:v>3751</c:v>
                </c:pt>
                <c:pt idx="322">
                  <c:v>-357</c:v>
                </c:pt>
                <c:pt idx="323">
                  <c:v>2115</c:v>
                </c:pt>
                <c:pt idx="324">
                  <c:v>3148</c:v>
                </c:pt>
                <c:pt idx="325">
                  <c:v>-960</c:v>
                </c:pt>
                <c:pt idx="326">
                  <c:v>1512</c:v>
                </c:pt>
                <c:pt idx="327">
                  <c:v>2545</c:v>
                </c:pt>
                <c:pt idx="328">
                  <c:v>5017</c:v>
                </c:pt>
                <c:pt idx="329">
                  <c:v>-530</c:v>
                </c:pt>
                <c:pt idx="330">
                  <c:v>1942</c:v>
                </c:pt>
                <c:pt idx="331">
                  <c:v>4414</c:v>
                </c:pt>
                <c:pt idx="332">
                  <c:v>5447</c:v>
                </c:pt>
                <c:pt idx="333">
                  <c:v>1339</c:v>
                </c:pt>
                <c:pt idx="334">
                  <c:v>3811</c:v>
                </c:pt>
                <c:pt idx="335">
                  <c:v>4844</c:v>
                </c:pt>
                <c:pt idx="336">
                  <c:v>736</c:v>
                </c:pt>
                <c:pt idx="337">
                  <c:v>3208</c:v>
                </c:pt>
                <c:pt idx="338">
                  <c:v>4241</c:v>
                </c:pt>
                <c:pt idx="339">
                  <c:v>133</c:v>
                </c:pt>
                <c:pt idx="340">
                  <c:v>1166</c:v>
                </c:pt>
                <c:pt idx="341">
                  <c:v>3638</c:v>
                </c:pt>
                <c:pt idx="342">
                  <c:v>-470</c:v>
                </c:pt>
                <c:pt idx="343">
                  <c:v>563</c:v>
                </c:pt>
                <c:pt idx="344">
                  <c:v>3035</c:v>
                </c:pt>
                <c:pt idx="345">
                  <c:v>-1073</c:v>
                </c:pt>
                <c:pt idx="346">
                  <c:v>-40</c:v>
                </c:pt>
                <c:pt idx="347">
                  <c:v>2432</c:v>
                </c:pt>
                <c:pt idx="348">
                  <c:v>3465</c:v>
                </c:pt>
                <c:pt idx="349">
                  <c:v>-643</c:v>
                </c:pt>
                <c:pt idx="350">
                  <c:v>1829</c:v>
                </c:pt>
                <c:pt idx="351">
                  <c:v>2862</c:v>
                </c:pt>
                <c:pt idx="352">
                  <c:v>5334</c:v>
                </c:pt>
                <c:pt idx="353">
                  <c:v>1226</c:v>
                </c:pt>
                <c:pt idx="354">
                  <c:v>2259</c:v>
                </c:pt>
                <c:pt idx="355">
                  <c:v>4731</c:v>
                </c:pt>
                <c:pt idx="356">
                  <c:v>623</c:v>
                </c:pt>
                <c:pt idx="357">
                  <c:v>1656</c:v>
                </c:pt>
                <c:pt idx="358">
                  <c:v>4128</c:v>
                </c:pt>
                <c:pt idx="359">
                  <c:v>5161</c:v>
                </c:pt>
                <c:pt idx="360">
                  <c:v>1053</c:v>
                </c:pt>
                <c:pt idx="361">
                  <c:v>3525</c:v>
                </c:pt>
                <c:pt idx="362">
                  <c:v>4558</c:v>
                </c:pt>
                <c:pt idx="363">
                  <c:v>450</c:v>
                </c:pt>
                <c:pt idx="364">
                  <c:v>2922</c:v>
                </c:pt>
                <c:pt idx="365">
                  <c:v>3955</c:v>
                </c:pt>
                <c:pt idx="366">
                  <c:v>-153</c:v>
                </c:pt>
                <c:pt idx="367">
                  <c:v>880</c:v>
                </c:pt>
                <c:pt idx="368">
                  <c:v>3352</c:v>
                </c:pt>
                <c:pt idx="369">
                  <c:v>-756</c:v>
                </c:pt>
                <c:pt idx="370">
                  <c:v>277</c:v>
                </c:pt>
                <c:pt idx="371">
                  <c:v>2749</c:v>
                </c:pt>
                <c:pt idx="372">
                  <c:v>5221</c:v>
                </c:pt>
                <c:pt idx="373">
                  <c:v>-326</c:v>
                </c:pt>
                <c:pt idx="374">
                  <c:v>2146</c:v>
                </c:pt>
                <c:pt idx="375">
                  <c:v>4618</c:v>
                </c:pt>
                <c:pt idx="376">
                  <c:v>5651</c:v>
                </c:pt>
                <c:pt idx="377">
                  <c:v>1543</c:v>
                </c:pt>
                <c:pt idx="378">
                  <c:v>2576</c:v>
                </c:pt>
                <c:pt idx="379">
                  <c:v>5048</c:v>
                </c:pt>
                <c:pt idx="380">
                  <c:v>940</c:v>
                </c:pt>
                <c:pt idx="381">
                  <c:v>1973</c:v>
                </c:pt>
                <c:pt idx="382">
                  <c:v>4445</c:v>
                </c:pt>
                <c:pt idx="383">
                  <c:v>337</c:v>
                </c:pt>
                <c:pt idx="384">
                  <c:v>1370</c:v>
                </c:pt>
                <c:pt idx="385">
                  <c:v>3842</c:v>
                </c:pt>
                <c:pt idx="386">
                  <c:v>4875</c:v>
                </c:pt>
                <c:pt idx="387">
                  <c:v>767</c:v>
                </c:pt>
                <c:pt idx="388">
                  <c:v>3239</c:v>
                </c:pt>
                <c:pt idx="389">
                  <c:v>4272</c:v>
                </c:pt>
                <c:pt idx="390">
                  <c:v>164</c:v>
                </c:pt>
                <c:pt idx="391">
                  <c:v>2636</c:v>
                </c:pt>
                <c:pt idx="392">
                  <c:v>3669</c:v>
                </c:pt>
                <c:pt idx="393">
                  <c:v>-439</c:v>
                </c:pt>
                <c:pt idx="394">
                  <c:v>2033</c:v>
                </c:pt>
                <c:pt idx="395">
                  <c:v>3066</c:v>
                </c:pt>
                <c:pt idx="396">
                  <c:v>5538</c:v>
                </c:pt>
                <c:pt idx="397">
                  <c:v>-9</c:v>
                </c:pt>
                <c:pt idx="398">
                  <c:v>2463</c:v>
                </c:pt>
                <c:pt idx="399">
                  <c:v>4935</c:v>
                </c:pt>
                <c:pt idx="400">
                  <c:v>-612</c:v>
                </c:pt>
                <c:pt idx="401">
                  <c:v>1860</c:v>
                </c:pt>
                <c:pt idx="402">
                  <c:v>4332</c:v>
                </c:pt>
                <c:pt idx="403">
                  <c:v>5365</c:v>
                </c:pt>
                <c:pt idx="404">
                  <c:v>1257</c:v>
                </c:pt>
                <c:pt idx="405">
                  <c:v>2290</c:v>
                </c:pt>
                <c:pt idx="406">
                  <c:v>4762</c:v>
                </c:pt>
                <c:pt idx="407">
                  <c:v>654</c:v>
                </c:pt>
                <c:pt idx="408">
                  <c:v>1687</c:v>
                </c:pt>
                <c:pt idx="409">
                  <c:v>4159</c:v>
                </c:pt>
                <c:pt idx="410">
                  <c:v>51</c:v>
                </c:pt>
                <c:pt idx="411">
                  <c:v>1084</c:v>
                </c:pt>
                <c:pt idx="412">
                  <c:v>3556</c:v>
                </c:pt>
                <c:pt idx="413">
                  <c:v>-552</c:v>
                </c:pt>
                <c:pt idx="414">
                  <c:v>481</c:v>
                </c:pt>
                <c:pt idx="415">
                  <c:v>2953</c:v>
                </c:pt>
                <c:pt idx="416">
                  <c:v>3986</c:v>
                </c:pt>
                <c:pt idx="417">
                  <c:v>-122</c:v>
                </c:pt>
                <c:pt idx="418">
                  <c:v>2350</c:v>
                </c:pt>
                <c:pt idx="419">
                  <c:v>3383</c:v>
                </c:pt>
                <c:pt idx="420">
                  <c:v>-725</c:v>
                </c:pt>
                <c:pt idx="421">
                  <c:v>1747</c:v>
                </c:pt>
                <c:pt idx="422">
                  <c:v>2780</c:v>
                </c:pt>
                <c:pt idx="423">
                  <c:v>5252</c:v>
                </c:pt>
                <c:pt idx="424">
                  <c:v>-295</c:v>
                </c:pt>
                <c:pt idx="425">
                  <c:v>2177</c:v>
                </c:pt>
                <c:pt idx="426">
                  <c:v>4649</c:v>
                </c:pt>
                <c:pt idx="427">
                  <c:v>5682</c:v>
                </c:pt>
                <c:pt idx="428">
                  <c:v>1574</c:v>
                </c:pt>
                <c:pt idx="429">
                  <c:v>4046</c:v>
                </c:pt>
                <c:pt idx="430">
                  <c:v>5079</c:v>
                </c:pt>
                <c:pt idx="431">
                  <c:v>971</c:v>
                </c:pt>
                <c:pt idx="432">
                  <c:v>3443</c:v>
                </c:pt>
                <c:pt idx="433">
                  <c:v>4476</c:v>
                </c:pt>
                <c:pt idx="434">
                  <c:v>368</c:v>
                </c:pt>
                <c:pt idx="435">
                  <c:v>1401</c:v>
                </c:pt>
                <c:pt idx="436">
                  <c:v>3873</c:v>
                </c:pt>
                <c:pt idx="437">
                  <c:v>-235</c:v>
                </c:pt>
                <c:pt idx="438">
                  <c:v>798</c:v>
                </c:pt>
                <c:pt idx="439">
                  <c:v>3270</c:v>
                </c:pt>
                <c:pt idx="440">
                  <c:v>-838</c:v>
                </c:pt>
                <c:pt idx="441">
                  <c:v>195</c:v>
                </c:pt>
                <c:pt idx="442">
                  <c:v>2667</c:v>
                </c:pt>
                <c:pt idx="443">
                  <c:v>3700</c:v>
                </c:pt>
                <c:pt idx="444">
                  <c:v>-408</c:v>
                </c:pt>
                <c:pt idx="445">
                  <c:v>2064</c:v>
                </c:pt>
                <c:pt idx="446">
                  <c:v>3097</c:v>
                </c:pt>
                <c:pt idx="447">
                  <c:v>5569</c:v>
                </c:pt>
                <c:pt idx="448">
                  <c:v>1461</c:v>
                </c:pt>
                <c:pt idx="449">
                  <c:v>2494</c:v>
                </c:pt>
                <c:pt idx="450">
                  <c:v>4966</c:v>
                </c:pt>
                <c:pt idx="451">
                  <c:v>858</c:v>
                </c:pt>
                <c:pt idx="452">
                  <c:v>1891</c:v>
                </c:pt>
                <c:pt idx="453">
                  <c:v>4363</c:v>
                </c:pt>
                <c:pt idx="454">
                  <c:v>5396</c:v>
                </c:pt>
                <c:pt idx="455">
                  <c:v>1288</c:v>
                </c:pt>
                <c:pt idx="456">
                  <c:v>3760</c:v>
                </c:pt>
                <c:pt idx="457">
                  <c:v>4793</c:v>
                </c:pt>
                <c:pt idx="458">
                  <c:v>685</c:v>
                </c:pt>
                <c:pt idx="459">
                  <c:v>3157</c:v>
                </c:pt>
                <c:pt idx="460">
                  <c:v>4190</c:v>
                </c:pt>
                <c:pt idx="461">
                  <c:v>82</c:v>
                </c:pt>
                <c:pt idx="462">
                  <c:v>1115</c:v>
                </c:pt>
                <c:pt idx="463">
                  <c:v>3587</c:v>
                </c:pt>
                <c:pt idx="464">
                  <c:v>-521</c:v>
                </c:pt>
                <c:pt idx="465">
                  <c:v>512</c:v>
                </c:pt>
                <c:pt idx="466">
                  <c:v>2984</c:v>
                </c:pt>
                <c:pt idx="467">
                  <c:v>5456</c:v>
                </c:pt>
                <c:pt idx="468">
                  <c:v>-91</c:v>
                </c:pt>
                <c:pt idx="469">
                  <c:v>2381</c:v>
                </c:pt>
                <c:pt idx="470">
                  <c:v>4853</c:v>
                </c:pt>
                <c:pt idx="471">
                  <c:v>5886</c:v>
                </c:pt>
                <c:pt idx="472">
                  <c:v>1778</c:v>
                </c:pt>
                <c:pt idx="473">
                  <c:v>2811</c:v>
                </c:pt>
                <c:pt idx="474">
                  <c:v>-1297</c:v>
                </c:pt>
                <c:pt idx="475">
                  <c:v>1175</c:v>
                </c:pt>
                <c:pt idx="476">
                  <c:v>2208</c:v>
                </c:pt>
                <c:pt idx="477">
                  <c:v>4680</c:v>
                </c:pt>
                <c:pt idx="478">
                  <c:v>572</c:v>
                </c:pt>
                <c:pt idx="479">
                  <c:v>1605</c:v>
                </c:pt>
                <c:pt idx="480">
                  <c:v>4077</c:v>
                </c:pt>
                <c:pt idx="481">
                  <c:v>5110</c:v>
                </c:pt>
                <c:pt idx="482">
                  <c:v>1002</c:v>
                </c:pt>
                <c:pt idx="483">
                  <c:v>3474</c:v>
                </c:pt>
                <c:pt idx="484">
                  <c:v>4507</c:v>
                </c:pt>
                <c:pt idx="485">
                  <c:v>399</c:v>
                </c:pt>
                <c:pt idx="486">
                  <c:v>2871</c:v>
                </c:pt>
                <c:pt idx="487">
                  <c:v>3904</c:v>
                </c:pt>
                <c:pt idx="488">
                  <c:v>-204</c:v>
                </c:pt>
                <c:pt idx="489">
                  <c:v>2268</c:v>
                </c:pt>
                <c:pt idx="490">
                  <c:v>3301</c:v>
                </c:pt>
                <c:pt idx="491">
                  <c:v>5773</c:v>
                </c:pt>
                <c:pt idx="492">
                  <c:v>226</c:v>
                </c:pt>
                <c:pt idx="493">
                  <c:v>2698</c:v>
                </c:pt>
                <c:pt idx="494">
                  <c:v>-1410</c:v>
                </c:pt>
                <c:pt idx="495">
                  <c:v>-377</c:v>
                </c:pt>
                <c:pt idx="496">
                  <c:v>2095</c:v>
                </c:pt>
                <c:pt idx="497">
                  <c:v>4567</c:v>
                </c:pt>
                <c:pt idx="498">
                  <c:v>-980</c:v>
                </c:pt>
                <c:pt idx="499">
                  <c:v>1492</c:v>
                </c:pt>
                <c:pt idx="500">
                  <c:v>2525</c:v>
                </c:pt>
                <c:pt idx="501">
                  <c:v>4997</c:v>
                </c:pt>
                <c:pt idx="502">
                  <c:v>889</c:v>
                </c:pt>
                <c:pt idx="503">
                  <c:v>1922</c:v>
                </c:pt>
                <c:pt idx="504">
                  <c:v>4394</c:v>
                </c:pt>
                <c:pt idx="505">
                  <c:v>286</c:v>
                </c:pt>
                <c:pt idx="506">
                  <c:v>1319</c:v>
                </c:pt>
                <c:pt idx="507">
                  <c:v>3791</c:v>
                </c:pt>
                <c:pt idx="508">
                  <c:v>-317</c:v>
                </c:pt>
                <c:pt idx="509">
                  <c:v>716</c:v>
                </c:pt>
                <c:pt idx="510">
                  <c:v>3188</c:v>
                </c:pt>
                <c:pt idx="511">
                  <c:v>4221</c:v>
                </c:pt>
                <c:pt idx="512">
                  <c:v>113</c:v>
                </c:pt>
                <c:pt idx="513">
                  <c:v>2585</c:v>
                </c:pt>
                <c:pt idx="514">
                  <c:v>3618</c:v>
                </c:pt>
                <c:pt idx="515">
                  <c:v>-490</c:v>
                </c:pt>
                <c:pt idx="516">
                  <c:v>1982</c:v>
                </c:pt>
                <c:pt idx="517">
                  <c:v>3015</c:v>
                </c:pt>
                <c:pt idx="518">
                  <c:v>-1093</c:v>
                </c:pt>
                <c:pt idx="519">
                  <c:v>-60</c:v>
                </c:pt>
                <c:pt idx="520">
                  <c:v>2412</c:v>
                </c:pt>
                <c:pt idx="521">
                  <c:v>4884</c:v>
                </c:pt>
                <c:pt idx="522">
                  <c:v>-663</c:v>
                </c:pt>
                <c:pt idx="523">
                  <c:v>1809</c:v>
                </c:pt>
                <c:pt idx="524">
                  <c:v>4281</c:v>
                </c:pt>
                <c:pt idx="525">
                  <c:v>5314</c:v>
                </c:pt>
                <c:pt idx="526">
                  <c:v>1206</c:v>
                </c:pt>
                <c:pt idx="527">
                  <c:v>3678</c:v>
                </c:pt>
                <c:pt idx="528">
                  <c:v>4711</c:v>
                </c:pt>
                <c:pt idx="529">
                  <c:v>603</c:v>
                </c:pt>
                <c:pt idx="530">
                  <c:v>1636</c:v>
                </c:pt>
                <c:pt idx="531">
                  <c:v>4108</c:v>
                </c:pt>
                <c:pt idx="532">
                  <c:v>0</c:v>
                </c:pt>
                <c:pt idx="533">
                  <c:v>1033</c:v>
                </c:pt>
                <c:pt idx="534">
                  <c:v>3505</c:v>
                </c:pt>
                <c:pt idx="535">
                  <c:v>-603</c:v>
                </c:pt>
                <c:pt idx="536">
                  <c:v>430</c:v>
                </c:pt>
                <c:pt idx="537">
                  <c:v>2902</c:v>
                </c:pt>
                <c:pt idx="538">
                  <c:v>3935</c:v>
                </c:pt>
                <c:pt idx="539">
                  <c:v>-173</c:v>
                </c:pt>
                <c:pt idx="540">
                  <c:v>2299</c:v>
                </c:pt>
                <c:pt idx="541">
                  <c:v>3332</c:v>
                </c:pt>
                <c:pt idx="542">
                  <c:v>-776</c:v>
                </c:pt>
                <c:pt idx="543">
                  <c:v>1696</c:v>
                </c:pt>
                <c:pt idx="544">
                  <c:v>2729</c:v>
                </c:pt>
                <c:pt idx="545">
                  <c:v>5201</c:v>
                </c:pt>
                <c:pt idx="546">
                  <c:v>1093</c:v>
                </c:pt>
                <c:pt idx="547">
                  <c:v>2126</c:v>
                </c:pt>
                <c:pt idx="548">
                  <c:v>4598</c:v>
                </c:pt>
                <c:pt idx="549">
                  <c:v>5631</c:v>
                </c:pt>
                <c:pt idx="550">
                  <c:v>1523</c:v>
                </c:pt>
                <c:pt idx="551">
                  <c:v>3995</c:v>
                </c:pt>
                <c:pt idx="552">
                  <c:v>5028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96-40AE-B5A9-A502A1CB12CE}"/>
            </c:ext>
          </c:extLst>
        </c:ser>
        <c:ser>
          <c:idx val="4"/>
          <c:order val="2"/>
          <c:tx>
            <c:v>Selected Year in Lunar Cycle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'Lunar Cycle'!$A$2:$A$36</c:f>
              <c:numCache>
                <c:formatCode>General</c:formatCode>
                <c:ptCount val="35"/>
                <c:pt idx="0">
                  <c:v>1</c:v>
                </c:pt>
                <c:pt idx="1">
                  <c:v>20</c:v>
                </c:pt>
                <c:pt idx="2">
                  <c:v>39</c:v>
                </c:pt>
                <c:pt idx="3">
                  <c:v>58</c:v>
                </c:pt>
                <c:pt idx="4">
                  <c:v>77</c:v>
                </c:pt>
                <c:pt idx="5">
                  <c:v>96</c:v>
                </c:pt>
                <c:pt idx="6">
                  <c:v>115</c:v>
                </c:pt>
                <c:pt idx="7">
                  <c:v>134</c:v>
                </c:pt>
                <c:pt idx="8">
                  <c:v>153</c:v>
                </c:pt>
                <c:pt idx="9">
                  <c:v>172</c:v>
                </c:pt>
                <c:pt idx="10">
                  <c:v>191</c:v>
                </c:pt>
                <c:pt idx="11">
                  <c:v>210</c:v>
                </c:pt>
                <c:pt idx="12">
                  <c:v>229</c:v>
                </c:pt>
                <c:pt idx="13">
                  <c:v>248</c:v>
                </c:pt>
                <c:pt idx="14">
                  <c:v>267</c:v>
                </c:pt>
                <c:pt idx="15">
                  <c:v>286</c:v>
                </c:pt>
                <c:pt idx="16">
                  <c:v>305</c:v>
                </c:pt>
                <c:pt idx="17">
                  <c:v>324</c:v>
                </c:pt>
                <c:pt idx="18">
                  <c:v>343</c:v>
                </c:pt>
                <c:pt idx="19">
                  <c:v>362</c:v>
                </c:pt>
                <c:pt idx="20">
                  <c:v>381</c:v>
                </c:pt>
                <c:pt idx="21">
                  <c:v>400</c:v>
                </c:pt>
                <c:pt idx="22">
                  <c:v>419</c:v>
                </c:pt>
                <c:pt idx="23">
                  <c:v>438</c:v>
                </c:pt>
                <c:pt idx="24">
                  <c:v>457</c:v>
                </c:pt>
                <c:pt idx="25">
                  <c:v>476</c:v>
                </c:pt>
                <c:pt idx="26">
                  <c:v>495</c:v>
                </c:pt>
                <c:pt idx="27">
                  <c:v>514</c:v>
                </c:pt>
                <c:pt idx="28">
                  <c:v>533</c:v>
                </c:pt>
                <c:pt idx="29">
                  <c:v>552</c:v>
                </c:pt>
                <c:pt idx="30">
                  <c:v>571</c:v>
                </c:pt>
                <c:pt idx="31">
                  <c:v>590</c:v>
                </c:pt>
                <c:pt idx="32">
                  <c:v>609</c:v>
                </c:pt>
                <c:pt idx="33">
                  <c:v>628</c:v>
                </c:pt>
                <c:pt idx="34">
                  <c:v>647</c:v>
                </c:pt>
              </c:numCache>
            </c:numRef>
          </c:xVal>
          <c:yVal>
            <c:numRef>
              <c:f>'Lunar Cycle'!$E$2:$E$36</c:f>
              <c:numCache>
                <c:formatCode>General</c:formatCode>
                <c:ptCount val="35"/>
                <c:pt idx="0">
                  <c:v>0</c:v>
                </c:pt>
                <c:pt idx="1">
                  <c:v>3995</c:v>
                </c:pt>
                <c:pt idx="2">
                  <c:v>1410</c:v>
                </c:pt>
                <c:pt idx="3">
                  <c:v>-1175</c:v>
                </c:pt>
                <c:pt idx="4">
                  <c:v>2820</c:v>
                </c:pt>
                <c:pt idx="5">
                  <c:v>235</c:v>
                </c:pt>
                <c:pt idx="6">
                  <c:v>4230</c:v>
                </c:pt>
                <c:pt idx="7">
                  <c:v>1645</c:v>
                </c:pt>
                <c:pt idx="8">
                  <c:v>-940</c:v>
                </c:pt>
                <c:pt idx="9">
                  <c:v>3055</c:v>
                </c:pt>
                <c:pt idx="10">
                  <c:v>470</c:v>
                </c:pt>
                <c:pt idx="11">
                  <c:v>4465</c:v>
                </c:pt>
                <c:pt idx="12">
                  <c:v>1880</c:v>
                </c:pt>
                <c:pt idx="13">
                  <c:v>-705</c:v>
                </c:pt>
                <c:pt idx="14">
                  <c:v>3290</c:v>
                </c:pt>
                <c:pt idx="15">
                  <c:v>705</c:v>
                </c:pt>
                <c:pt idx="16">
                  <c:v>4700</c:v>
                </c:pt>
                <c:pt idx="17">
                  <c:v>2115</c:v>
                </c:pt>
                <c:pt idx="18">
                  <c:v>-470</c:v>
                </c:pt>
                <c:pt idx="19">
                  <c:v>3525</c:v>
                </c:pt>
                <c:pt idx="20">
                  <c:v>940</c:v>
                </c:pt>
                <c:pt idx="21">
                  <c:v>4935</c:v>
                </c:pt>
                <c:pt idx="22">
                  <c:v>2350</c:v>
                </c:pt>
                <c:pt idx="23">
                  <c:v>-235</c:v>
                </c:pt>
                <c:pt idx="24">
                  <c:v>3760</c:v>
                </c:pt>
                <c:pt idx="25">
                  <c:v>1175</c:v>
                </c:pt>
                <c:pt idx="26">
                  <c:v>-1410</c:v>
                </c:pt>
                <c:pt idx="27">
                  <c:v>2585</c:v>
                </c:pt>
                <c:pt idx="28">
                  <c:v>0</c:v>
                </c:pt>
                <c:pt idx="29">
                  <c:v>3995</c:v>
                </c:pt>
                <c:pt idx="30">
                  <c:v>-1062</c:v>
                </c:pt>
                <c:pt idx="31">
                  <c:v>-1062</c:v>
                </c:pt>
                <c:pt idx="32">
                  <c:v>-1062</c:v>
                </c:pt>
                <c:pt idx="33">
                  <c:v>-1062</c:v>
                </c:pt>
                <c:pt idx="34">
                  <c:v>-1062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96-40AE-B5A9-A502A1CB12CE}"/>
            </c:ext>
          </c:extLst>
        </c:ser>
        <c:ser>
          <c:idx val="1"/>
          <c:order val="3"/>
          <c:tx>
            <c:strRef>
              <c:f>Data!$D$7</c:f>
              <c:strCache>
                <c:ptCount val="1"/>
                <c:pt idx="0">
                  <c:v>Jitter range = 7511 parts = 191 + 181 / 235 hours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Data!$D$11:$D$18</c:f>
              <c:numCache>
                <c:formatCode>General</c:formatCode>
                <c:ptCount val="8"/>
                <c:pt idx="0">
                  <c:v>1</c:v>
                </c:pt>
                <c:pt idx="1">
                  <c:v>533</c:v>
                </c:pt>
                <c:pt idx="3">
                  <c:v>1</c:v>
                </c:pt>
                <c:pt idx="4">
                  <c:v>533</c:v>
                </c:pt>
                <c:pt idx="6">
                  <c:v>1</c:v>
                </c:pt>
                <c:pt idx="7">
                  <c:v>533</c:v>
                </c:pt>
              </c:numCache>
            </c:numRef>
          </c:xVal>
          <c:yVal>
            <c:numRef>
              <c:f>Data!$E$11:$E$18</c:f>
              <c:numCache>
                <c:formatCode>General</c:formatCode>
                <c:ptCount val="8"/>
                <c:pt idx="0">
                  <c:v>6101</c:v>
                </c:pt>
                <c:pt idx="1">
                  <c:v>6101</c:v>
                </c:pt>
                <c:pt idx="3">
                  <c:v>0</c:v>
                </c:pt>
                <c:pt idx="4">
                  <c:v>0</c:v>
                </c:pt>
                <c:pt idx="6">
                  <c:v>-1410</c:v>
                </c:pt>
                <c:pt idx="7">
                  <c:v>-1410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96-40AE-B5A9-A502A1CB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650768"/>
        <c:axId val="1"/>
      </c:scatterChart>
      <c:scatterChart>
        <c:scatterStyle val="lineMarker"/>
        <c:varyColors val="0"/>
        <c:ser>
          <c:idx val="3"/>
          <c:order val="4"/>
          <c:tx>
            <c:v>Labels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\+0;\-0;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Labels!$A$2:$A$27</c:f>
              <c:numCache>
                <c:formatCode>General</c:formatCode>
                <c:ptCount val="26"/>
                <c:pt idx="0">
                  <c:v>533</c:v>
                </c:pt>
                <c:pt idx="1">
                  <c:v>533</c:v>
                </c:pt>
                <c:pt idx="2">
                  <c:v>533</c:v>
                </c:pt>
                <c:pt idx="3">
                  <c:v>533</c:v>
                </c:pt>
                <c:pt idx="4">
                  <c:v>533</c:v>
                </c:pt>
                <c:pt idx="5">
                  <c:v>533</c:v>
                </c:pt>
                <c:pt idx="6">
                  <c:v>533</c:v>
                </c:pt>
                <c:pt idx="7">
                  <c:v>533</c:v>
                </c:pt>
                <c:pt idx="8">
                  <c:v>533</c:v>
                </c:pt>
                <c:pt idx="9">
                  <c:v>533</c:v>
                </c:pt>
                <c:pt idx="10">
                  <c:v>533</c:v>
                </c:pt>
                <c:pt idx="11">
                  <c:v>533</c:v>
                </c:pt>
                <c:pt idx="12">
                  <c:v>533</c:v>
                </c:pt>
                <c:pt idx="13">
                  <c:v>533</c:v>
                </c:pt>
                <c:pt idx="14">
                  <c:v>533</c:v>
                </c:pt>
                <c:pt idx="15">
                  <c:v>533</c:v>
                </c:pt>
              </c:numCache>
            </c:numRef>
          </c:xVal>
          <c:yVal>
            <c:numRef>
              <c:f>Labels!$B$2:$B$27</c:f>
              <c:numCache>
                <c:formatCode>General</c:formatCode>
                <c:ptCount val="26"/>
                <c:pt idx="0">
                  <c:v>180</c:v>
                </c:pt>
                <c:pt idx="1">
                  <c:v>165</c:v>
                </c:pt>
                <c:pt idx="2">
                  <c:v>150</c:v>
                </c:pt>
                <c:pt idx="3">
                  <c:v>135</c:v>
                </c:pt>
                <c:pt idx="4">
                  <c:v>120</c:v>
                </c:pt>
                <c:pt idx="5">
                  <c:v>105</c:v>
                </c:pt>
                <c:pt idx="6">
                  <c:v>90</c:v>
                </c:pt>
                <c:pt idx="7">
                  <c:v>75</c:v>
                </c:pt>
                <c:pt idx="8">
                  <c:v>60</c:v>
                </c:pt>
                <c:pt idx="9">
                  <c:v>45</c:v>
                </c:pt>
                <c:pt idx="10">
                  <c:v>30</c:v>
                </c:pt>
                <c:pt idx="11">
                  <c:v>15</c:v>
                </c:pt>
                <c:pt idx="12">
                  <c:v>0</c:v>
                </c:pt>
                <c:pt idx="13">
                  <c:v>-15</c:v>
                </c:pt>
                <c:pt idx="14">
                  <c:v>-30</c:v>
                </c:pt>
                <c:pt idx="15">
                  <c:v>-45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96-40AE-B5A9-A502A1CB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299650768"/>
        <c:scaling>
          <c:orientation val="minMax"/>
          <c:max val="533"/>
          <c:min val="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Year Number</a:t>
                </a:r>
              </a:p>
            </c:rich>
          </c:tx>
          <c:layout>
            <c:manualLayout>
              <c:xMode val="edge"/>
              <c:yMode val="edge"/>
              <c:x val="0.45956648910010506"/>
              <c:y val="0.954199114423674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-2000"/>
        <c:crossBetween val="midCat"/>
        <c:majorUnit val="76"/>
        <c:minorUnit val="19"/>
      </c:valAx>
      <c:valAx>
        <c:axId val="1"/>
        <c:scaling>
          <c:orientation val="minMax"/>
          <c:min val="-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Jitter (parts)</a:t>
                </a:r>
              </a:p>
            </c:rich>
          </c:tx>
          <c:layout>
            <c:manualLayout>
              <c:xMode val="edge"/>
              <c:yMode val="edge"/>
              <c:x val="9.8619329388560163E-4"/>
              <c:y val="0.42951686001081923"/>
            </c:manualLayout>
          </c:layout>
          <c:overlay val="0"/>
          <c:spPr>
            <a:noFill/>
            <a:ln w="25400">
              <a:noFill/>
            </a:ln>
          </c:spPr>
        </c:title>
        <c:numFmt formatCode="\+0;\-0;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50768"/>
        <c:crosses val="autoZero"/>
        <c:crossBetween val="midCat"/>
      </c:valAx>
      <c:valAx>
        <c:axId val="3"/>
        <c:scaling>
          <c:orientation val="minMax"/>
          <c:max val="101"/>
          <c:min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At val="35.955060000000003"/>
        <c:crossBetween val="midCat"/>
        <c:majorUnit val="2"/>
        <c:minorUnit val="1"/>
      </c:valAx>
      <c:valAx>
        <c:axId val="4"/>
        <c:scaling>
          <c:orientation val="minMax"/>
          <c:max val="178.7234"/>
          <c:min val="-51.063800000000001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Jitter (hours)</a:t>
                </a:r>
              </a:p>
            </c:rich>
          </c:tx>
          <c:layout>
            <c:manualLayout>
              <c:xMode val="edge"/>
              <c:yMode val="edge"/>
              <c:x val="0.97994833486050925"/>
              <c:y val="0.4335881068301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2.1696252465483234E-2"/>
          <c:y val="7.6335877862595417E-3"/>
          <c:w val="0.94674649396636068"/>
          <c:h val="8.09160305343511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5" r="0.5" t="0.5" header="0.25" footer="0.25"/>
    <c:pageSetup paperSize="5" orientation="landscape"/>
  </c:printSettings>
</c:chartSpace>
</file>

<file path=xl/ctrlProps/ctrlProp1.xml><?xml version="1.0" encoding="utf-8"?>
<formControlPr xmlns="http://schemas.microsoft.com/office/spreadsheetml/2009/9/main" objectType="Spin" dx="22" fmlaLink="StartSolar" max="28" min="1" page="10" val="26"/>
</file>

<file path=xl/ctrlProps/ctrlProp10.xml><?xml version="1.0" encoding="utf-8"?>
<formControlPr xmlns="http://schemas.microsoft.com/office/spreadsheetml/2009/9/main" objectType="Spin" dx="22" fmlaLink="StartLunar" max="19" min="1" page="10"/>
</file>

<file path=xl/ctrlProps/ctrlProp2.xml><?xml version="1.0" encoding="utf-8"?>
<formControlPr xmlns="http://schemas.microsoft.com/office/spreadsheetml/2009/9/main" objectType="CheckBox" checked="Checked" fmlaLink="Connect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57150</xdr:rowOff>
    </xdr:from>
    <xdr:to>
      <xdr:col>15</xdr:col>
      <xdr:colOff>514350</xdr:colOff>
      <xdr:row>43</xdr:row>
      <xdr:rowOff>9525</xdr:rowOff>
    </xdr:to>
    <xdr:graphicFrame macro="">
      <xdr:nvGraphicFramePr>
        <xdr:cNvPr id="1054" name="Chart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128588</xdr:colOff>
          <xdr:row>12</xdr:row>
          <xdr:rowOff>9525</xdr:rowOff>
        </xdr:from>
        <xdr:to>
          <xdr:col>16</xdr:col>
          <xdr:colOff>481013</xdr:colOff>
          <xdr:row>15</xdr:row>
          <xdr:rowOff>47625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52CDD657-1D0A-4D79-8615-1D3FB1405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542925</xdr:colOff>
          <xdr:row>6</xdr:row>
          <xdr:rowOff>85725</xdr:rowOff>
        </xdr:from>
        <xdr:to>
          <xdr:col>16</xdr:col>
          <xdr:colOff>590550</xdr:colOff>
          <xdr:row>11</xdr:row>
          <xdr:rowOff>19050</xdr:rowOff>
        </xdr:to>
        <xdr:sp macro="" textlink="">
          <xdr:nvSpPr>
            <xdr:cNvPr id="1038" name="Check Box 14" descr="Connect Selected Months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95EB5F5A-BE05-4A28-BF50-EAAA2E6C2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Connect Selected 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43</xdr:row>
          <xdr:rowOff>85725</xdr:rowOff>
        </xdr:from>
        <xdr:to>
          <xdr:col>3</xdr:col>
          <xdr:colOff>514350</xdr:colOff>
          <xdr:row>45</xdr:row>
          <xdr:rowOff>85725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CA4F583-F507-4D77-8F05-B3042D7679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43</xdr:row>
          <xdr:rowOff>85725</xdr:rowOff>
        </xdr:from>
        <xdr:to>
          <xdr:col>5</xdr:col>
          <xdr:colOff>180975</xdr:colOff>
          <xdr:row>45</xdr:row>
          <xdr:rowOff>85725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3DB527B2-FB0C-44F2-B61D-3247764EE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323850</xdr:colOff>
          <xdr:row>43</xdr:row>
          <xdr:rowOff>85725</xdr:rowOff>
        </xdr:from>
        <xdr:to>
          <xdr:col>6</xdr:col>
          <xdr:colOff>466725</xdr:colOff>
          <xdr:row>45</xdr:row>
          <xdr:rowOff>85725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DF5C789A-45F4-4EF3-921B-AFBDB787D2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Earlier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600075</xdr:colOff>
          <xdr:row>43</xdr:row>
          <xdr:rowOff>85725</xdr:rowOff>
        </xdr:from>
        <xdr:to>
          <xdr:col>8</xdr:col>
          <xdr:colOff>133350</xdr:colOff>
          <xdr:row>45</xdr:row>
          <xdr:rowOff>85725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5D01F40E-DC2C-4F87-B868-AB1C063DFC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Zoom In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43</xdr:row>
          <xdr:rowOff>85725</xdr:rowOff>
        </xdr:from>
        <xdr:to>
          <xdr:col>10</xdr:col>
          <xdr:colOff>152400</xdr:colOff>
          <xdr:row>45</xdr:row>
          <xdr:rowOff>85725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4DFF9481-E734-45B1-86EE-FDB96A805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Zoom Out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43</xdr:row>
          <xdr:rowOff>85725</xdr:rowOff>
        </xdr:from>
        <xdr:to>
          <xdr:col>11</xdr:col>
          <xdr:colOff>466725</xdr:colOff>
          <xdr:row>45</xdr:row>
          <xdr:rowOff>85725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C2CBFAE-B78A-4D51-9679-7059709CD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43</xdr:row>
          <xdr:rowOff>85725</xdr:rowOff>
        </xdr:from>
        <xdr:to>
          <xdr:col>13</xdr:col>
          <xdr:colOff>133350</xdr:colOff>
          <xdr:row>45</xdr:row>
          <xdr:rowOff>85725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6B9BAEB9-7290-4C3C-9B32-46A14454B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CA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End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128588</xdr:colOff>
          <xdr:row>26</xdr:row>
          <xdr:rowOff>19050</xdr:rowOff>
        </xdr:from>
        <xdr:to>
          <xdr:col>16</xdr:col>
          <xdr:colOff>481013</xdr:colOff>
          <xdr:row>29</xdr:row>
          <xdr:rowOff>57150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57ABE6DD-DC59-4BCC-ADD2-E935B9EBA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dividual.utoronto.ca/intervalmath/jitter/index.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5"/>
  <sheetViews>
    <sheetView showGridLines="0" tabSelected="1" workbookViewId="0">
      <selection activeCell="Q17" sqref="Q17"/>
    </sheetView>
  </sheetViews>
  <sheetFormatPr defaultRowHeight="12.75" x14ac:dyDescent="0.2"/>
  <sheetData>
    <row r="1" spans="1:17" ht="23.25" x14ac:dyDescent="0.35">
      <c r="A1" s="15" t="s">
        <v>62</v>
      </c>
    </row>
    <row r="2" spans="1:17" ht="15.75" x14ac:dyDescent="0.25">
      <c r="A2" s="3" t="str">
        <f>"Solar cycle contains 28 years (common = 365 days, every 4th year leap = 366 days) = "&amp;(28*365+7)&amp;" days per cycle = "&amp;reducefraction(28*365+7,7,FALSE,FALSE,TRUE)&amp;" weeks per cycle."</f>
        <v>Solar cycle contains 28 years (common = 365 days, every 4th year leap = 366 days) = 10227 days per cycle = 1461 weeks per cycle.</v>
      </c>
    </row>
    <row r="3" spans="1:17" ht="15.75" x14ac:dyDescent="0.25">
      <c r="A3" s="3" t="str">
        <f>"Lunar cycle contains "&amp;MPC&amp;" months ("&amp;FMPC&amp;" full, "&amp;DMPC&amp;" deficient) = "&amp;DPC&amp;" days = "&amp;reducefraction(DPC,7,FALSE,FALSE,TRUE)&amp;" weeks = "&amp;Yerms&amp;" yerms. Lunisolar cycle = 28 x 19 = "&amp;(28*19)&amp;" years."</f>
        <v>Lunar cycle contains 940 months (499 full, 441 deficient) = 27759 days = 3965+4/7 weeks = 58 yerms. Lunisolar cycle = 28 x 19 = 532 years.</v>
      </c>
    </row>
    <row r="4" spans="1:17" ht="15.75" x14ac:dyDescent="0.25">
      <c r="A4" s="3" t="str">
        <f>"Mean month = "&amp;"29+"&amp;reducefraction(FMPC,MPC,FALSE,FALSE,TRUE)&amp;" days = 29d 12h 44m "&amp;reducefraction(240*(360*FMPC-191*MPC),MPC,FALSE,FALSE,TRUE)&amp;" seconds, or about 29"&amp;MID(FMPC/MPC,2,20)&amp;" days or 29d 12h 44m "&amp;ROUND(240*(360*FMPC-191*MPC)/MPC,6)&amp;" seconds."</f>
        <v>Mean month = 29+499/940 days = 29d 12h 44m 25+25/47 seconds, or about 29.530851063829787 days or 29d 12h 44m 25.531915 seconds.</v>
      </c>
    </row>
    <row r="5" spans="1:17" ht="15.75" x14ac:dyDescent="0.25">
      <c r="A5" s="3" t="str">
        <f>"Duration per ''Part'' = 1/"&amp;MPC&amp;" day = "&amp;reducefraction(24,MPC,FALSE,FALSE,TRUE)&amp;" hour = "&amp;reducefraction(1440,MPC,FALSE,FALSE,TRUE)&amp;" minutes = "&amp;reducefraction(86400,MPC,FALSE,FALSE,TRUE)&amp;" seconds.  One hour = "&amp;reducefraction(MPC,24,FALSE,FALSE,TRUE)&amp;" parts."</f>
        <v>Duration per ''Part'' = 1/940 day = 6/235 hour = 1+25/47 minutes = 91+43/47 seconds.  One hour = 39+1/6 parts.</v>
      </c>
    </row>
    <row r="7" spans="1:17" x14ac:dyDescent="0.2">
      <c r="Q7" s="21" t="b">
        <v>1</v>
      </c>
    </row>
    <row r="17" spans="17:17" ht="18" x14ac:dyDescent="0.25">
      <c r="Q17" s="12">
        <v>26</v>
      </c>
    </row>
    <row r="18" spans="17:17" x14ac:dyDescent="0.2">
      <c r="Q18" s="13" t="s">
        <v>33</v>
      </c>
    </row>
    <row r="19" spans="17:17" x14ac:dyDescent="0.2">
      <c r="Q19" s="13" t="s">
        <v>55</v>
      </c>
    </row>
    <row r="20" spans="17:17" x14ac:dyDescent="0.2">
      <c r="Q20" s="13" t="s">
        <v>58</v>
      </c>
    </row>
    <row r="21" spans="17:17" x14ac:dyDescent="0.2">
      <c r="Q21" s="13" t="s">
        <v>59</v>
      </c>
    </row>
    <row r="31" spans="17:17" ht="18" x14ac:dyDescent="0.25">
      <c r="Q31" s="16">
        <v>1</v>
      </c>
    </row>
    <row r="32" spans="17:17" x14ac:dyDescent="0.2">
      <c r="Q32" s="17" t="s">
        <v>33</v>
      </c>
    </row>
    <row r="33" spans="9:17" x14ac:dyDescent="0.2">
      <c r="Q33" s="17" t="s">
        <v>55</v>
      </c>
    </row>
    <row r="34" spans="9:17" x14ac:dyDescent="0.2">
      <c r="Q34" s="17" t="s">
        <v>56</v>
      </c>
    </row>
    <row r="35" spans="9:17" x14ac:dyDescent="0.2">
      <c r="Q35" s="17" t="s">
        <v>47</v>
      </c>
    </row>
    <row r="45" spans="9:17" ht="15.75" x14ac:dyDescent="0.25">
      <c r="I45" s="20">
        <f>ZoomLevel</f>
        <v>1</v>
      </c>
    </row>
  </sheetData>
  <phoneticPr fontId="0" type="noConversion"/>
  <printOptions horizontalCentered="1" verticalCentered="1"/>
  <pageMargins left="0.25" right="0.25" top="0.5" bottom="0.25" header="0.25" footer="0.25"/>
  <pageSetup scale="85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>
                  <from>
                    <xdr:col>16</xdr:col>
                    <xdr:colOff>133350</xdr:colOff>
                    <xdr:row>12</xdr:row>
                    <xdr:rowOff>9525</xdr:rowOff>
                  </from>
                  <to>
                    <xdr:col>16</xdr:col>
                    <xdr:colOff>485775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 macro="[0]!Sheet1.Connect_Click" altText="Connect Selected Months">
                <anchor>
                  <from>
                    <xdr:col>15</xdr:col>
                    <xdr:colOff>542925</xdr:colOff>
                    <xdr:row>6</xdr:row>
                    <xdr:rowOff>85725</xdr:rowOff>
                  </from>
                  <to>
                    <xdr:col>16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Button 15">
              <controlPr defaultSize="0" print="0" autoFill="0" autoPict="0" macro="[0]!Sheet1.Reset_Click">
                <anchor moveWithCells="1" sizeWithCells="1">
                  <from>
                    <xdr:col>2</xdr:col>
                    <xdr:colOff>466725</xdr:colOff>
                    <xdr:row>43</xdr:row>
                    <xdr:rowOff>85725</xdr:rowOff>
                  </from>
                  <to>
                    <xdr:col>3</xdr:col>
                    <xdr:colOff>514350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Button 16">
              <controlPr defaultSize="0" print="0" autoFill="0" autoPict="0" macro="[0]!Sheet1.ToStart_Click">
                <anchor moveWithCells="1" sizeWithCells="1">
                  <from>
                    <xdr:col>4</xdr:col>
                    <xdr:colOff>38100</xdr:colOff>
                    <xdr:row>43</xdr:row>
                    <xdr:rowOff>85725</xdr:rowOff>
                  </from>
                  <to>
                    <xdr:col>5</xdr:col>
                    <xdr:colOff>180975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Button 17">
              <controlPr defaultSize="0" print="0" autoFill="0" autoPict="0" macro="[0]!Sheet1.Earlier_Click">
                <anchor moveWithCells="1" sizeWithCells="1">
                  <from>
                    <xdr:col>5</xdr:col>
                    <xdr:colOff>323850</xdr:colOff>
                    <xdr:row>43</xdr:row>
                    <xdr:rowOff>85725</xdr:rowOff>
                  </from>
                  <to>
                    <xdr:col>6</xdr:col>
                    <xdr:colOff>466725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Sheet1.ZoomIn_Click">
                <anchor moveWithCells="1" sizeWithCells="1">
                  <from>
                    <xdr:col>6</xdr:col>
                    <xdr:colOff>600075</xdr:colOff>
                    <xdr:row>43</xdr:row>
                    <xdr:rowOff>85725</xdr:rowOff>
                  </from>
                  <to>
                    <xdr:col>8</xdr:col>
                    <xdr:colOff>133350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Button 19">
              <controlPr defaultSize="0" print="0" autoFill="0" autoPict="0" macro="[0]!Sheet1.ZoomOut_Click">
                <anchor moveWithCells="1" sizeWithCells="1">
                  <from>
                    <xdr:col>8</xdr:col>
                    <xdr:colOff>495300</xdr:colOff>
                    <xdr:row>43</xdr:row>
                    <xdr:rowOff>85725</xdr:rowOff>
                  </from>
                  <to>
                    <xdr:col>10</xdr:col>
                    <xdr:colOff>152400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Button 20">
              <controlPr defaultSize="0" print="0" autoFill="0" autoPict="0" macro="[0]!Sheet1.Later_Click">
                <anchor moveWithCells="1" sizeWithCells="1">
                  <from>
                    <xdr:col>10</xdr:col>
                    <xdr:colOff>304800</xdr:colOff>
                    <xdr:row>43</xdr:row>
                    <xdr:rowOff>85725</xdr:rowOff>
                  </from>
                  <to>
                    <xdr:col>11</xdr:col>
                    <xdr:colOff>466725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Button 21">
              <controlPr defaultSize="0" print="0" autoFill="0" autoPict="0" macro="[0]!Sheet1.ToEnd_Click">
                <anchor moveWithCells="1" sizeWithCells="1">
                  <from>
                    <xdr:col>12</xdr:col>
                    <xdr:colOff>9525</xdr:colOff>
                    <xdr:row>43</xdr:row>
                    <xdr:rowOff>85725</xdr:rowOff>
                  </from>
                  <to>
                    <xdr:col>13</xdr:col>
                    <xdr:colOff>133350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Spinner 22">
              <controlPr defaultSize="0" autoPict="0">
                <anchor>
                  <from>
                    <xdr:col>16</xdr:col>
                    <xdr:colOff>133350</xdr:colOff>
                    <xdr:row>26</xdr:row>
                    <xdr:rowOff>19050</xdr:rowOff>
                  </from>
                  <to>
                    <xdr:col>16</xdr:col>
                    <xdr:colOff>485775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91"/>
  <sheetViews>
    <sheetView workbookViewId="0">
      <pane ySplit="21" topLeftCell="A22" activePane="bottomLeft" state="frozen"/>
      <selection pane="bottomLeft" activeCell="B7" sqref="B7"/>
    </sheetView>
  </sheetViews>
  <sheetFormatPr defaultRowHeight="12.75" x14ac:dyDescent="0.2"/>
  <cols>
    <col min="1" max="1" width="31.42578125" customWidth="1"/>
    <col min="2" max="2" width="17.85546875" bestFit="1" customWidth="1"/>
    <col min="3" max="3" width="13.140625" bestFit="1" customWidth="1"/>
    <col min="4" max="4" width="13.28515625" bestFit="1" customWidth="1"/>
    <col min="5" max="5" width="10" customWidth="1"/>
    <col min="6" max="6" width="12.85546875" bestFit="1" customWidth="1"/>
    <col min="8" max="8" width="11.28515625" bestFit="1" customWidth="1"/>
    <col min="10" max="10" width="11.28515625" bestFit="1" customWidth="1"/>
  </cols>
  <sheetData>
    <row r="1" spans="1:9" ht="30" x14ac:dyDescent="0.4">
      <c r="A1" s="2" t="s">
        <v>11</v>
      </c>
    </row>
    <row r="2" spans="1:9" ht="15.75" x14ac:dyDescent="0.25">
      <c r="A2" s="3" t="s">
        <v>0</v>
      </c>
    </row>
    <row r="3" spans="1:9" x14ac:dyDescent="0.2">
      <c r="A3" s="19" t="s">
        <v>64</v>
      </c>
      <c r="D3" s="4" t="s">
        <v>4</v>
      </c>
      <c r="E3" t="s">
        <v>24</v>
      </c>
    </row>
    <row r="4" spans="1:9" x14ac:dyDescent="0.2">
      <c r="A4" s="4" t="s">
        <v>57</v>
      </c>
      <c r="B4" s="1">
        <f>29+FMPC/MPC</f>
        <v>29.530851063829786</v>
      </c>
      <c r="D4">
        <f>MAX(I:I)</f>
        <v>6101</v>
      </c>
      <c r="E4" t="s">
        <v>5</v>
      </c>
      <c r="F4" t="str">
        <f>reducefraction(JitterMax*MPC,MPC,FALSE,FALSE,FALSE)</f>
        <v>6101</v>
      </c>
    </row>
    <row r="5" spans="1:9" x14ac:dyDescent="0.2">
      <c r="A5" s="4" t="s">
        <v>30</v>
      </c>
      <c r="B5" s="8">
        <v>940</v>
      </c>
      <c r="C5" t="s">
        <v>34</v>
      </c>
      <c r="D5">
        <f>MIN(I:I)</f>
        <v>-1410</v>
      </c>
      <c r="E5" t="s">
        <v>6</v>
      </c>
      <c r="F5" t="str">
        <f>reducefraction(JitterMin*MPC,MPC,FALSE,FALSE,FALSE)</f>
        <v>–(1410)</v>
      </c>
    </row>
    <row r="6" spans="1:9" x14ac:dyDescent="0.2">
      <c r="A6" s="4" t="s">
        <v>31</v>
      </c>
      <c r="B6" s="8">
        <v>499</v>
      </c>
      <c r="C6" t="s">
        <v>12</v>
      </c>
      <c r="D6" s="1">
        <f>D4-D5</f>
        <v>7511</v>
      </c>
      <c r="E6" t="s">
        <v>7</v>
      </c>
      <c r="F6" s="1" t="str">
        <f>reducefraction(JitterRange*MPC,MPC,FALSE,FALSE,FALSE)</f>
        <v>7511</v>
      </c>
      <c r="H6" s="1"/>
      <c r="I6" s="1"/>
    </row>
    <row r="7" spans="1:9" x14ac:dyDescent="0.2">
      <c r="A7" s="4" t="s">
        <v>32</v>
      </c>
      <c r="B7" s="1">
        <f>MPC-FMPC</f>
        <v>441</v>
      </c>
      <c r="C7" t="s">
        <v>12</v>
      </c>
      <c r="D7" t="str">
        <f>"Jitter range = "&amp;F6&amp;" parts = "&amp;reducefraction(F6*24,MPC,FALSE,FALSE,FALSE)&amp;" hours"</f>
        <v>Jitter range = 7511 parts = 191 + 181 / 235 hours</v>
      </c>
    </row>
    <row r="8" spans="1:9" x14ac:dyDescent="0.2">
      <c r="A8" s="4" t="s">
        <v>28</v>
      </c>
      <c r="B8" s="7">
        <f>29*MPC+FMPC</f>
        <v>27759</v>
      </c>
      <c r="C8" t="s">
        <v>29</v>
      </c>
      <c r="E8" s="4" t="s">
        <v>48</v>
      </c>
      <c r="F8" s="8">
        <f>4*19</f>
        <v>76</v>
      </c>
    </row>
    <row r="9" spans="1:9" x14ac:dyDescent="0.2">
      <c r="A9" s="4" t="s">
        <v>15</v>
      </c>
      <c r="B9" s="1">
        <f>2*DPC-59*MPC</f>
        <v>58</v>
      </c>
      <c r="C9" t="s">
        <v>13</v>
      </c>
      <c r="D9" s="6" t="s">
        <v>10</v>
      </c>
      <c r="E9" s="6"/>
    </row>
    <row r="10" spans="1:9" x14ac:dyDescent="0.2">
      <c r="A10" s="4" t="s">
        <v>20</v>
      </c>
      <c r="B10" s="9" t="str">
        <f>"29 + "&amp;reducefraction(FMPC,MPC,FALSE,FALSE,FALSE)</f>
        <v>29 + 499 / 940</v>
      </c>
      <c r="C10" t="s">
        <v>2</v>
      </c>
      <c r="D10" s="4" t="s">
        <v>8</v>
      </c>
      <c r="E10" s="4" t="s">
        <v>9</v>
      </c>
      <c r="F10" s="4" t="s">
        <v>27</v>
      </c>
      <c r="H10" s="4"/>
      <c r="I10" s="4"/>
    </row>
    <row r="11" spans="1:9" x14ac:dyDescent="0.2">
      <c r="A11" s="4" t="s">
        <v>14</v>
      </c>
      <c r="B11" s="14">
        <f>FMPC/MPC</f>
        <v>0.5308510638297872</v>
      </c>
      <c r="C11" t="s">
        <v>2</v>
      </c>
      <c r="D11">
        <f>A22</f>
        <v>1</v>
      </c>
      <c r="E11">
        <f>JitterMax</f>
        <v>6101</v>
      </c>
      <c r="F11">
        <f>E11*24/MPC</f>
        <v>155.77021276595744</v>
      </c>
    </row>
    <row r="12" spans="1:9" x14ac:dyDescent="0.2">
      <c r="A12" s="4" t="s">
        <v>22</v>
      </c>
      <c r="B12" s="9" t="str">
        <f>reducefraction(240*(360*FMPC-191*MPC),MPC,FALSE,FALSE,TRUE)</f>
        <v>25+25/47</v>
      </c>
      <c r="C12" t="s">
        <v>19</v>
      </c>
      <c r="D12">
        <f>7*YPC+1</f>
        <v>533</v>
      </c>
      <c r="E12">
        <f>E11</f>
        <v>6101</v>
      </c>
      <c r="F12">
        <f>E12*24/MPC</f>
        <v>155.77021276595744</v>
      </c>
    </row>
    <row r="13" spans="1:9" x14ac:dyDescent="0.2">
      <c r="A13" s="4" t="s">
        <v>21</v>
      </c>
      <c r="B13" s="1">
        <f>240*(360*FMPC-191*MPC)/MPC</f>
        <v>25.531914893617021</v>
      </c>
      <c r="C13" t="s">
        <v>19</v>
      </c>
    </row>
    <row r="14" spans="1:9" x14ac:dyDescent="0.2">
      <c r="A14" s="4" t="s">
        <v>18</v>
      </c>
      <c r="B14" s="1" t="b">
        <f>MeanMonth&gt;26/49</f>
        <v>1</v>
      </c>
      <c r="D14">
        <f>D11</f>
        <v>1</v>
      </c>
      <c r="E14">
        <v>0</v>
      </c>
    </row>
    <row r="15" spans="1:9" x14ac:dyDescent="0.2">
      <c r="A15" s="4" t="s">
        <v>16</v>
      </c>
      <c r="B15" s="1">
        <f>443*MPC-15*DPC</f>
        <v>35</v>
      </c>
      <c r="C15" t="s">
        <v>13</v>
      </c>
      <c r="D15">
        <f>D12</f>
        <v>533</v>
      </c>
      <c r="E15">
        <v>0</v>
      </c>
    </row>
    <row r="16" spans="1:9" x14ac:dyDescent="0.2">
      <c r="A16" s="4" t="s">
        <v>17</v>
      </c>
      <c r="B16" s="1">
        <f>Yerms-n17my</f>
        <v>23</v>
      </c>
      <c r="C16" t="s">
        <v>13</v>
      </c>
    </row>
    <row r="17" spans="1:9" x14ac:dyDescent="0.2">
      <c r="A17" s="4" t="s">
        <v>23</v>
      </c>
      <c r="B17" s="1">
        <f>INT(Yerms/3)</f>
        <v>19</v>
      </c>
      <c r="D17">
        <f>A22</f>
        <v>1</v>
      </c>
      <c r="E17">
        <f>JitterMin</f>
        <v>-1410</v>
      </c>
      <c r="F17">
        <f>E17*24/MPC</f>
        <v>-36</v>
      </c>
    </row>
    <row r="18" spans="1:9" x14ac:dyDescent="0.2">
      <c r="A18" s="4" t="s">
        <v>25</v>
      </c>
      <c r="B18" s="10" t="str">
        <f>reducefraction(1440,MPC,FALSE,FALSE,FALSE)</f>
        <v>1 + 25 / 47</v>
      </c>
      <c r="C18" t="s">
        <v>26</v>
      </c>
      <c r="D18">
        <f>D12</f>
        <v>533</v>
      </c>
      <c r="E18">
        <f>E17</f>
        <v>-1410</v>
      </c>
      <c r="F18">
        <f>E18*24/MPC</f>
        <v>-36</v>
      </c>
    </row>
    <row r="19" spans="1:9" x14ac:dyDescent="0.2">
      <c r="A19" s="4"/>
      <c r="B19" s="10"/>
      <c r="G19" s="4" t="s">
        <v>1</v>
      </c>
      <c r="H19" s="4" t="s">
        <v>1</v>
      </c>
    </row>
    <row r="20" spans="1:9" x14ac:dyDescent="0.2">
      <c r="D20" s="4" t="s">
        <v>63</v>
      </c>
      <c r="E20" s="4" t="s">
        <v>1</v>
      </c>
      <c r="F20" s="4" t="s">
        <v>63</v>
      </c>
      <c r="G20" s="4" t="s">
        <v>45</v>
      </c>
      <c r="H20" s="4" t="s">
        <v>52</v>
      </c>
      <c r="I20" s="4" t="s">
        <v>3</v>
      </c>
    </row>
    <row r="21" spans="1:9" x14ac:dyDescent="0.2">
      <c r="A21" s="4" t="s">
        <v>43</v>
      </c>
      <c r="B21" s="5" t="s">
        <v>44</v>
      </c>
      <c r="C21" s="5" t="s">
        <v>54</v>
      </c>
      <c r="D21" s="4" t="s">
        <v>50</v>
      </c>
      <c r="E21" s="4" t="s">
        <v>49</v>
      </c>
      <c r="F21" s="4" t="s">
        <v>24</v>
      </c>
      <c r="G21" s="4" t="s">
        <v>37</v>
      </c>
      <c r="H21" s="4" t="s">
        <v>51</v>
      </c>
      <c r="I21" s="4" t="s">
        <v>24</v>
      </c>
    </row>
    <row r="22" spans="1:9" x14ac:dyDescent="0.2">
      <c r="A22">
        <v>1</v>
      </c>
      <c r="B22" t="b">
        <f>isJulianLeapYear(A22)</f>
        <v>0</v>
      </c>
      <c r="C22">
        <f>IF(B22,366,365)</f>
        <v>365</v>
      </c>
      <c r="D22">
        <f>OrthodoxEaster(A22)</f>
        <v>84</v>
      </c>
      <c r="F22">
        <v>0</v>
      </c>
      <c r="H22">
        <v>0</v>
      </c>
      <c r="I22">
        <f>F22-H22</f>
        <v>0</v>
      </c>
    </row>
    <row r="23" spans="1:9" x14ac:dyDescent="0.2">
      <c r="A23">
        <f>A22+1</f>
        <v>2</v>
      </c>
      <c r="B23" t="b">
        <f t="shared" ref="B23:B86" si="0">isJulianLeapYear(A23)</f>
        <v>0</v>
      </c>
      <c r="C23">
        <f t="shared" ref="C23:C86" si="1">IF(B23,366,365)</f>
        <v>365</v>
      </c>
      <c r="D23">
        <f t="shared" ref="D23:D86" si="2">OrthodoxEaster(A23)</f>
        <v>469</v>
      </c>
      <c r="E23">
        <f t="shared" ref="E23:E54" si="3">D23-D22</f>
        <v>385</v>
      </c>
      <c r="F23">
        <f>F22+(D23-D22)*PPD</f>
        <v>361900</v>
      </c>
      <c r="G23">
        <f t="shared" ref="G23:G86" si="4">ROUND((D23-D22)/DecMeanMon,0)</f>
        <v>13</v>
      </c>
      <c r="H23">
        <f>H22+G23*PPM</f>
        <v>360867</v>
      </c>
      <c r="I23">
        <f t="shared" ref="I23:I86" si="5">F23-H23</f>
        <v>1033</v>
      </c>
    </row>
    <row r="24" spans="1:9" x14ac:dyDescent="0.2">
      <c r="A24">
        <f t="shared" ref="A24:A87" si="6">A23+1</f>
        <v>3</v>
      </c>
      <c r="B24" t="b">
        <f t="shared" si="0"/>
        <v>0</v>
      </c>
      <c r="C24">
        <f t="shared" si="1"/>
        <v>365</v>
      </c>
      <c r="D24">
        <f t="shared" si="2"/>
        <v>826</v>
      </c>
      <c r="E24">
        <f t="shared" si="3"/>
        <v>357</v>
      </c>
      <c r="F24">
        <f t="shared" ref="F24:F87" si="7">F23+(D24-D23)*PPD</f>
        <v>697480</v>
      </c>
      <c r="G24">
        <f t="shared" si="4"/>
        <v>12</v>
      </c>
      <c r="H24">
        <f t="shared" ref="H24:H87" si="8">H23+G24*PPM</f>
        <v>693975</v>
      </c>
      <c r="I24">
        <f t="shared" si="5"/>
        <v>3505</v>
      </c>
    </row>
    <row r="25" spans="1:9" x14ac:dyDescent="0.2">
      <c r="A25">
        <f t="shared" si="6"/>
        <v>4</v>
      </c>
      <c r="B25" t="b">
        <f t="shared" si="0"/>
        <v>1</v>
      </c>
      <c r="C25">
        <f t="shared" si="1"/>
        <v>366</v>
      </c>
      <c r="D25">
        <f t="shared" si="2"/>
        <v>1176</v>
      </c>
      <c r="E25">
        <f t="shared" si="3"/>
        <v>350</v>
      </c>
      <c r="F25">
        <f t="shared" si="7"/>
        <v>1026480</v>
      </c>
      <c r="G25">
        <f t="shared" si="4"/>
        <v>12</v>
      </c>
      <c r="H25">
        <f t="shared" si="8"/>
        <v>1027083</v>
      </c>
      <c r="I25">
        <f t="shared" si="5"/>
        <v>-603</v>
      </c>
    </row>
    <row r="26" spans="1:9" x14ac:dyDescent="0.2">
      <c r="A26">
        <f t="shared" si="6"/>
        <v>5</v>
      </c>
      <c r="B26" t="b">
        <f t="shared" si="0"/>
        <v>0</v>
      </c>
      <c r="C26">
        <f t="shared" si="1"/>
        <v>365</v>
      </c>
      <c r="D26">
        <f t="shared" si="2"/>
        <v>1561</v>
      </c>
      <c r="E26">
        <f t="shared" si="3"/>
        <v>385</v>
      </c>
      <c r="F26">
        <f t="shared" si="7"/>
        <v>1388380</v>
      </c>
      <c r="G26">
        <f t="shared" si="4"/>
        <v>13</v>
      </c>
      <c r="H26">
        <f t="shared" si="8"/>
        <v>1387950</v>
      </c>
      <c r="I26">
        <f t="shared" si="5"/>
        <v>430</v>
      </c>
    </row>
    <row r="27" spans="1:9" x14ac:dyDescent="0.2">
      <c r="A27">
        <f t="shared" si="6"/>
        <v>6</v>
      </c>
      <c r="B27" t="b">
        <f t="shared" si="0"/>
        <v>0</v>
      </c>
      <c r="C27">
        <f t="shared" si="1"/>
        <v>365</v>
      </c>
      <c r="D27">
        <f t="shared" si="2"/>
        <v>1918</v>
      </c>
      <c r="E27">
        <f t="shared" si="3"/>
        <v>357</v>
      </c>
      <c r="F27">
        <f t="shared" si="7"/>
        <v>1723960</v>
      </c>
      <c r="G27">
        <f t="shared" si="4"/>
        <v>12</v>
      </c>
      <c r="H27">
        <f t="shared" si="8"/>
        <v>1721058</v>
      </c>
      <c r="I27">
        <f t="shared" si="5"/>
        <v>2902</v>
      </c>
    </row>
    <row r="28" spans="1:9" x14ac:dyDescent="0.2">
      <c r="A28">
        <f t="shared" si="6"/>
        <v>7</v>
      </c>
      <c r="B28" t="b">
        <f t="shared" si="0"/>
        <v>0</v>
      </c>
      <c r="C28">
        <f t="shared" si="1"/>
        <v>365</v>
      </c>
      <c r="D28">
        <f t="shared" si="2"/>
        <v>2303</v>
      </c>
      <c r="E28">
        <f t="shared" si="3"/>
        <v>385</v>
      </c>
      <c r="F28">
        <f t="shared" si="7"/>
        <v>2085860</v>
      </c>
      <c r="G28">
        <f t="shared" si="4"/>
        <v>13</v>
      </c>
      <c r="H28">
        <f t="shared" si="8"/>
        <v>2081925</v>
      </c>
      <c r="I28">
        <f t="shared" si="5"/>
        <v>3935</v>
      </c>
    </row>
    <row r="29" spans="1:9" x14ac:dyDescent="0.2">
      <c r="A29">
        <f t="shared" si="6"/>
        <v>8</v>
      </c>
      <c r="B29" t="b">
        <f t="shared" si="0"/>
        <v>1</v>
      </c>
      <c r="C29">
        <f t="shared" si="1"/>
        <v>366</v>
      </c>
      <c r="D29">
        <f t="shared" si="2"/>
        <v>2653</v>
      </c>
      <c r="E29">
        <f t="shared" si="3"/>
        <v>350</v>
      </c>
      <c r="F29">
        <f t="shared" si="7"/>
        <v>2414860</v>
      </c>
      <c r="G29">
        <f t="shared" si="4"/>
        <v>12</v>
      </c>
      <c r="H29">
        <f t="shared" si="8"/>
        <v>2415033</v>
      </c>
      <c r="I29">
        <f t="shared" si="5"/>
        <v>-173</v>
      </c>
    </row>
    <row r="30" spans="1:9" x14ac:dyDescent="0.2">
      <c r="A30">
        <f t="shared" si="6"/>
        <v>9</v>
      </c>
      <c r="B30" t="b">
        <f t="shared" si="0"/>
        <v>0</v>
      </c>
      <c r="C30">
        <f t="shared" si="1"/>
        <v>365</v>
      </c>
      <c r="D30">
        <f t="shared" si="2"/>
        <v>3010</v>
      </c>
      <c r="E30">
        <f t="shared" si="3"/>
        <v>357</v>
      </c>
      <c r="F30">
        <f t="shared" si="7"/>
        <v>2750440</v>
      </c>
      <c r="G30">
        <f t="shared" si="4"/>
        <v>12</v>
      </c>
      <c r="H30">
        <f t="shared" si="8"/>
        <v>2748141</v>
      </c>
      <c r="I30">
        <f t="shared" si="5"/>
        <v>2299</v>
      </c>
    </row>
    <row r="31" spans="1:9" x14ac:dyDescent="0.2">
      <c r="A31">
        <f t="shared" si="6"/>
        <v>10</v>
      </c>
      <c r="B31" t="b">
        <f t="shared" si="0"/>
        <v>0</v>
      </c>
      <c r="C31">
        <f t="shared" si="1"/>
        <v>365</v>
      </c>
      <c r="D31">
        <f t="shared" si="2"/>
        <v>3395</v>
      </c>
      <c r="E31">
        <f t="shared" si="3"/>
        <v>385</v>
      </c>
      <c r="F31">
        <f t="shared" si="7"/>
        <v>3112340</v>
      </c>
      <c r="G31">
        <f t="shared" si="4"/>
        <v>13</v>
      </c>
      <c r="H31">
        <f t="shared" si="8"/>
        <v>3109008</v>
      </c>
      <c r="I31">
        <f t="shared" si="5"/>
        <v>3332</v>
      </c>
    </row>
    <row r="32" spans="1:9" x14ac:dyDescent="0.2">
      <c r="A32">
        <f t="shared" si="6"/>
        <v>11</v>
      </c>
      <c r="B32" t="b">
        <f t="shared" si="0"/>
        <v>0</v>
      </c>
      <c r="C32">
        <f t="shared" si="1"/>
        <v>365</v>
      </c>
      <c r="D32">
        <f t="shared" si="2"/>
        <v>3745</v>
      </c>
      <c r="E32">
        <f t="shared" si="3"/>
        <v>350</v>
      </c>
      <c r="F32">
        <f t="shared" si="7"/>
        <v>3441340</v>
      </c>
      <c r="G32">
        <f t="shared" si="4"/>
        <v>12</v>
      </c>
      <c r="H32">
        <f t="shared" si="8"/>
        <v>3442116</v>
      </c>
      <c r="I32">
        <f t="shared" si="5"/>
        <v>-776</v>
      </c>
    </row>
    <row r="33" spans="1:9" x14ac:dyDescent="0.2">
      <c r="A33">
        <f t="shared" si="6"/>
        <v>12</v>
      </c>
      <c r="B33" t="b">
        <f t="shared" si="0"/>
        <v>1</v>
      </c>
      <c r="C33">
        <f t="shared" si="1"/>
        <v>366</v>
      </c>
      <c r="D33">
        <f t="shared" si="2"/>
        <v>4102</v>
      </c>
      <c r="E33">
        <f t="shared" si="3"/>
        <v>357</v>
      </c>
      <c r="F33">
        <f t="shared" si="7"/>
        <v>3776920</v>
      </c>
      <c r="G33">
        <f t="shared" si="4"/>
        <v>12</v>
      </c>
      <c r="H33">
        <f t="shared" si="8"/>
        <v>3775224</v>
      </c>
      <c r="I33">
        <f t="shared" si="5"/>
        <v>1696</v>
      </c>
    </row>
    <row r="34" spans="1:9" x14ac:dyDescent="0.2">
      <c r="A34">
        <f t="shared" si="6"/>
        <v>13</v>
      </c>
      <c r="B34" t="b">
        <f t="shared" si="0"/>
        <v>0</v>
      </c>
      <c r="C34">
        <f t="shared" si="1"/>
        <v>365</v>
      </c>
      <c r="D34">
        <f t="shared" si="2"/>
        <v>4487</v>
      </c>
      <c r="E34">
        <f t="shared" si="3"/>
        <v>385</v>
      </c>
      <c r="F34">
        <f t="shared" si="7"/>
        <v>4138820</v>
      </c>
      <c r="G34">
        <f t="shared" si="4"/>
        <v>13</v>
      </c>
      <c r="H34">
        <f t="shared" si="8"/>
        <v>4136091</v>
      </c>
      <c r="I34">
        <f t="shared" si="5"/>
        <v>2729</v>
      </c>
    </row>
    <row r="35" spans="1:9" x14ac:dyDescent="0.2">
      <c r="A35">
        <f t="shared" si="6"/>
        <v>14</v>
      </c>
      <c r="B35" t="b">
        <f t="shared" si="0"/>
        <v>0</v>
      </c>
      <c r="C35">
        <f t="shared" si="1"/>
        <v>365</v>
      </c>
      <c r="D35">
        <f t="shared" si="2"/>
        <v>4844</v>
      </c>
      <c r="E35">
        <f t="shared" si="3"/>
        <v>357</v>
      </c>
      <c r="F35">
        <f t="shared" si="7"/>
        <v>4474400</v>
      </c>
      <c r="G35">
        <f t="shared" si="4"/>
        <v>12</v>
      </c>
      <c r="H35">
        <f t="shared" si="8"/>
        <v>4469199</v>
      </c>
      <c r="I35">
        <f t="shared" si="5"/>
        <v>5201</v>
      </c>
    </row>
    <row r="36" spans="1:9" x14ac:dyDescent="0.2">
      <c r="A36">
        <f t="shared" si="6"/>
        <v>15</v>
      </c>
      <c r="B36" t="b">
        <f t="shared" si="0"/>
        <v>0</v>
      </c>
      <c r="C36">
        <f t="shared" si="1"/>
        <v>365</v>
      </c>
      <c r="D36">
        <f t="shared" si="2"/>
        <v>5194</v>
      </c>
      <c r="E36">
        <f t="shared" si="3"/>
        <v>350</v>
      </c>
      <c r="F36">
        <f t="shared" si="7"/>
        <v>4803400</v>
      </c>
      <c r="G36">
        <f t="shared" si="4"/>
        <v>12</v>
      </c>
      <c r="H36">
        <f t="shared" si="8"/>
        <v>4802307</v>
      </c>
      <c r="I36">
        <f t="shared" si="5"/>
        <v>1093</v>
      </c>
    </row>
    <row r="37" spans="1:9" x14ac:dyDescent="0.2">
      <c r="A37">
        <f t="shared" si="6"/>
        <v>16</v>
      </c>
      <c r="B37" t="b">
        <f t="shared" si="0"/>
        <v>1</v>
      </c>
      <c r="C37">
        <f t="shared" si="1"/>
        <v>366</v>
      </c>
      <c r="D37">
        <f t="shared" si="2"/>
        <v>5579</v>
      </c>
      <c r="E37">
        <f t="shared" si="3"/>
        <v>385</v>
      </c>
      <c r="F37">
        <f t="shared" si="7"/>
        <v>5165300</v>
      </c>
      <c r="G37">
        <f t="shared" si="4"/>
        <v>13</v>
      </c>
      <c r="H37">
        <f t="shared" si="8"/>
        <v>5163174</v>
      </c>
      <c r="I37">
        <f t="shared" si="5"/>
        <v>2126</v>
      </c>
    </row>
    <row r="38" spans="1:9" x14ac:dyDescent="0.2">
      <c r="A38">
        <f t="shared" si="6"/>
        <v>17</v>
      </c>
      <c r="B38" t="b">
        <f t="shared" si="0"/>
        <v>0</v>
      </c>
      <c r="C38">
        <f t="shared" si="1"/>
        <v>365</v>
      </c>
      <c r="D38">
        <f t="shared" si="2"/>
        <v>5936</v>
      </c>
      <c r="E38">
        <f t="shared" si="3"/>
        <v>357</v>
      </c>
      <c r="F38">
        <f t="shared" si="7"/>
        <v>5500880</v>
      </c>
      <c r="G38">
        <f t="shared" si="4"/>
        <v>12</v>
      </c>
      <c r="H38">
        <f t="shared" si="8"/>
        <v>5496282</v>
      </c>
      <c r="I38">
        <f t="shared" si="5"/>
        <v>4598</v>
      </c>
    </row>
    <row r="39" spans="1:9" x14ac:dyDescent="0.2">
      <c r="A39">
        <f t="shared" si="6"/>
        <v>18</v>
      </c>
      <c r="B39" t="b">
        <f t="shared" si="0"/>
        <v>0</v>
      </c>
      <c r="C39">
        <f t="shared" si="1"/>
        <v>365</v>
      </c>
      <c r="D39">
        <f t="shared" si="2"/>
        <v>6321</v>
      </c>
      <c r="E39">
        <f t="shared" si="3"/>
        <v>385</v>
      </c>
      <c r="F39">
        <f t="shared" si="7"/>
        <v>5862780</v>
      </c>
      <c r="G39">
        <f t="shared" si="4"/>
        <v>13</v>
      </c>
      <c r="H39">
        <f t="shared" si="8"/>
        <v>5857149</v>
      </c>
      <c r="I39">
        <f t="shared" si="5"/>
        <v>5631</v>
      </c>
    </row>
    <row r="40" spans="1:9" x14ac:dyDescent="0.2">
      <c r="A40">
        <f t="shared" si="6"/>
        <v>19</v>
      </c>
      <c r="B40" t="b">
        <f t="shared" si="0"/>
        <v>0</v>
      </c>
      <c r="C40">
        <f t="shared" si="1"/>
        <v>365</v>
      </c>
      <c r="D40">
        <f t="shared" si="2"/>
        <v>6671</v>
      </c>
      <c r="E40">
        <f t="shared" si="3"/>
        <v>350</v>
      </c>
      <c r="F40">
        <f t="shared" si="7"/>
        <v>6191780</v>
      </c>
      <c r="G40">
        <f t="shared" si="4"/>
        <v>12</v>
      </c>
      <c r="H40">
        <f t="shared" si="8"/>
        <v>6190257</v>
      </c>
      <c r="I40">
        <f t="shared" si="5"/>
        <v>1523</v>
      </c>
    </row>
    <row r="41" spans="1:9" x14ac:dyDescent="0.2">
      <c r="A41">
        <f t="shared" si="6"/>
        <v>20</v>
      </c>
      <c r="B41" t="b">
        <f t="shared" si="0"/>
        <v>1</v>
      </c>
      <c r="C41">
        <f t="shared" si="1"/>
        <v>366</v>
      </c>
      <c r="D41">
        <f t="shared" si="2"/>
        <v>7028</v>
      </c>
      <c r="E41">
        <f t="shared" si="3"/>
        <v>357</v>
      </c>
      <c r="F41">
        <f t="shared" si="7"/>
        <v>6527360</v>
      </c>
      <c r="G41">
        <f t="shared" si="4"/>
        <v>12</v>
      </c>
      <c r="H41">
        <f t="shared" si="8"/>
        <v>6523365</v>
      </c>
      <c r="I41">
        <f t="shared" si="5"/>
        <v>3995</v>
      </c>
    </row>
    <row r="42" spans="1:9" x14ac:dyDescent="0.2">
      <c r="A42">
        <f t="shared" si="6"/>
        <v>21</v>
      </c>
      <c r="B42" t="b">
        <f t="shared" si="0"/>
        <v>0</v>
      </c>
      <c r="C42">
        <f t="shared" si="1"/>
        <v>365</v>
      </c>
      <c r="D42">
        <f t="shared" si="2"/>
        <v>7413</v>
      </c>
      <c r="E42">
        <f t="shared" si="3"/>
        <v>385</v>
      </c>
      <c r="F42">
        <f t="shared" si="7"/>
        <v>6889260</v>
      </c>
      <c r="G42">
        <f t="shared" si="4"/>
        <v>13</v>
      </c>
      <c r="H42">
        <f t="shared" si="8"/>
        <v>6884232</v>
      </c>
      <c r="I42">
        <f t="shared" si="5"/>
        <v>5028</v>
      </c>
    </row>
    <row r="43" spans="1:9" x14ac:dyDescent="0.2">
      <c r="A43">
        <f t="shared" si="6"/>
        <v>22</v>
      </c>
      <c r="B43" t="b">
        <f t="shared" si="0"/>
        <v>0</v>
      </c>
      <c r="C43">
        <f t="shared" si="1"/>
        <v>365</v>
      </c>
      <c r="D43">
        <f t="shared" si="2"/>
        <v>7763</v>
      </c>
      <c r="E43">
        <f t="shared" si="3"/>
        <v>350</v>
      </c>
      <c r="F43">
        <f t="shared" si="7"/>
        <v>7218260</v>
      </c>
      <c r="G43">
        <f t="shared" si="4"/>
        <v>12</v>
      </c>
      <c r="H43">
        <f t="shared" si="8"/>
        <v>7217340</v>
      </c>
      <c r="I43">
        <f t="shared" si="5"/>
        <v>920</v>
      </c>
    </row>
    <row r="44" spans="1:9" x14ac:dyDescent="0.2">
      <c r="A44">
        <f t="shared" si="6"/>
        <v>23</v>
      </c>
      <c r="B44" t="b">
        <f t="shared" si="0"/>
        <v>0</v>
      </c>
      <c r="C44">
        <f t="shared" si="1"/>
        <v>365</v>
      </c>
      <c r="D44">
        <f t="shared" si="2"/>
        <v>8120</v>
      </c>
      <c r="E44">
        <f t="shared" si="3"/>
        <v>357</v>
      </c>
      <c r="F44">
        <f t="shared" si="7"/>
        <v>7553840</v>
      </c>
      <c r="G44">
        <f t="shared" si="4"/>
        <v>12</v>
      </c>
      <c r="H44">
        <f t="shared" si="8"/>
        <v>7550448</v>
      </c>
      <c r="I44">
        <f t="shared" si="5"/>
        <v>3392</v>
      </c>
    </row>
    <row r="45" spans="1:9" x14ac:dyDescent="0.2">
      <c r="A45">
        <f t="shared" si="6"/>
        <v>24</v>
      </c>
      <c r="B45" t="b">
        <f t="shared" si="0"/>
        <v>1</v>
      </c>
      <c r="C45">
        <f t="shared" si="1"/>
        <v>366</v>
      </c>
      <c r="D45">
        <f t="shared" si="2"/>
        <v>8505</v>
      </c>
      <c r="E45">
        <f t="shared" si="3"/>
        <v>385</v>
      </c>
      <c r="F45">
        <f t="shared" si="7"/>
        <v>7915740</v>
      </c>
      <c r="G45">
        <f t="shared" si="4"/>
        <v>13</v>
      </c>
      <c r="H45">
        <f t="shared" si="8"/>
        <v>7911315</v>
      </c>
      <c r="I45">
        <f t="shared" si="5"/>
        <v>4425</v>
      </c>
    </row>
    <row r="46" spans="1:9" x14ac:dyDescent="0.2">
      <c r="A46">
        <f t="shared" si="6"/>
        <v>25</v>
      </c>
      <c r="B46" t="b">
        <f t="shared" si="0"/>
        <v>0</v>
      </c>
      <c r="C46">
        <f t="shared" si="1"/>
        <v>365</v>
      </c>
      <c r="D46">
        <f t="shared" si="2"/>
        <v>8855</v>
      </c>
      <c r="E46">
        <f t="shared" si="3"/>
        <v>350</v>
      </c>
      <c r="F46">
        <f t="shared" si="7"/>
        <v>8244740</v>
      </c>
      <c r="G46">
        <f t="shared" si="4"/>
        <v>12</v>
      </c>
      <c r="H46">
        <f t="shared" si="8"/>
        <v>8244423</v>
      </c>
      <c r="I46">
        <f t="shared" si="5"/>
        <v>317</v>
      </c>
    </row>
    <row r="47" spans="1:9" x14ac:dyDescent="0.2">
      <c r="A47">
        <f t="shared" si="6"/>
        <v>26</v>
      </c>
      <c r="B47" t="b">
        <f t="shared" si="0"/>
        <v>0</v>
      </c>
      <c r="C47">
        <f t="shared" si="1"/>
        <v>365</v>
      </c>
      <c r="D47">
        <f t="shared" si="2"/>
        <v>9240</v>
      </c>
      <c r="E47">
        <f t="shared" si="3"/>
        <v>385</v>
      </c>
      <c r="F47">
        <f t="shared" si="7"/>
        <v>8606640</v>
      </c>
      <c r="G47">
        <f t="shared" si="4"/>
        <v>13</v>
      </c>
      <c r="H47">
        <f t="shared" si="8"/>
        <v>8605290</v>
      </c>
      <c r="I47">
        <f t="shared" si="5"/>
        <v>1350</v>
      </c>
    </row>
    <row r="48" spans="1:9" x14ac:dyDescent="0.2">
      <c r="A48">
        <f t="shared" si="6"/>
        <v>27</v>
      </c>
      <c r="B48" t="b">
        <f t="shared" si="0"/>
        <v>0</v>
      </c>
      <c r="C48">
        <f t="shared" si="1"/>
        <v>365</v>
      </c>
      <c r="D48">
        <f t="shared" si="2"/>
        <v>9597</v>
      </c>
      <c r="E48">
        <f t="shared" si="3"/>
        <v>357</v>
      </c>
      <c r="F48">
        <f t="shared" si="7"/>
        <v>8942220</v>
      </c>
      <c r="G48">
        <f t="shared" si="4"/>
        <v>12</v>
      </c>
      <c r="H48">
        <f t="shared" si="8"/>
        <v>8938398</v>
      </c>
      <c r="I48">
        <f t="shared" si="5"/>
        <v>3822</v>
      </c>
    </row>
    <row r="49" spans="1:9" x14ac:dyDescent="0.2">
      <c r="A49">
        <f t="shared" si="6"/>
        <v>28</v>
      </c>
      <c r="B49" t="b">
        <f t="shared" si="0"/>
        <v>1</v>
      </c>
      <c r="C49">
        <f t="shared" si="1"/>
        <v>366</v>
      </c>
      <c r="D49">
        <f t="shared" si="2"/>
        <v>9947</v>
      </c>
      <c r="E49">
        <f t="shared" si="3"/>
        <v>350</v>
      </c>
      <c r="F49">
        <f t="shared" si="7"/>
        <v>9271220</v>
      </c>
      <c r="G49">
        <f t="shared" si="4"/>
        <v>12</v>
      </c>
      <c r="H49">
        <f t="shared" si="8"/>
        <v>9271506</v>
      </c>
      <c r="I49">
        <f t="shared" si="5"/>
        <v>-286</v>
      </c>
    </row>
    <row r="50" spans="1:9" x14ac:dyDescent="0.2">
      <c r="A50">
        <f t="shared" si="6"/>
        <v>29</v>
      </c>
      <c r="B50" t="b">
        <f t="shared" si="0"/>
        <v>0</v>
      </c>
      <c r="C50">
        <f t="shared" si="1"/>
        <v>365</v>
      </c>
      <c r="D50">
        <f t="shared" si="2"/>
        <v>10332</v>
      </c>
      <c r="E50">
        <f t="shared" si="3"/>
        <v>385</v>
      </c>
      <c r="F50">
        <f t="shared" si="7"/>
        <v>9633120</v>
      </c>
      <c r="G50">
        <f t="shared" si="4"/>
        <v>13</v>
      </c>
      <c r="H50">
        <f t="shared" si="8"/>
        <v>9632373</v>
      </c>
      <c r="I50">
        <f t="shared" si="5"/>
        <v>747</v>
      </c>
    </row>
    <row r="51" spans="1:9" x14ac:dyDescent="0.2">
      <c r="A51">
        <f t="shared" si="6"/>
        <v>30</v>
      </c>
      <c r="B51" t="b">
        <f t="shared" si="0"/>
        <v>0</v>
      </c>
      <c r="C51">
        <f t="shared" si="1"/>
        <v>365</v>
      </c>
      <c r="D51">
        <f t="shared" si="2"/>
        <v>10689</v>
      </c>
      <c r="E51">
        <f t="shared" si="3"/>
        <v>357</v>
      </c>
      <c r="F51">
        <f t="shared" si="7"/>
        <v>9968700</v>
      </c>
      <c r="G51">
        <f t="shared" si="4"/>
        <v>12</v>
      </c>
      <c r="H51">
        <f t="shared" si="8"/>
        <v>9965481</v>
      </c>
      <c r="I51">
        <f t="shared" si="5"/>
        <v>3219</v>
      </c>
    </row>
    <row r="52" spans="1:9" x14ac:dyDescent="0.2">
      <c r="A52">
        <f t="shared" si="6"/>
        <v>31</v>
      </c>
      <c r="B52" t="b">
        <f t="shared" si="0"/>
        <v>0</v>
      </c>
      <c r="C52">
        <f t="shared" si="1"/>
        <v>365</v>
      </c>
      <c r="D52">
        <f t="shared" si="2"/>
        <v>11039</v>
      </c>
      <c r="E52">
        <f t="shared" si="3"/>
        <v>350</v>
      </c>
      <c r="F52">
        <f t="shared" si="7"/>
        <v>10297700</v>
      </c>
      <c r="G52">
        <f t="shared" si="4"/>
        <v>12</v>
      </c>
      <c r="H52">
        <f t="shared" si="8"/>
        <v>10298589</v>
      </c>
      <c r="I52">
        <f t="shared" si="5"/>
        <v>-889</v>
      </c>
    </row>
    <row r="53" spans="1:9" x14ac:dyDescent="0.2">
      <c r="A53">
        <f t="shared" si="6"/>
        <v>32</v>
      </c>
      <c r="B53" t="b">
        <f t="shared" si="0"/>
        <v>1</v>
      </c>
      <c r="C53">
        <f t="shared" si="1"/>
        <v>366</v>
      </c>
      <c r="D53">
        <f t="shared" si="2"/>
        <v>11424</v>
      </c>
      <c r="E53">
        <f t="shared" si="3"/>
        <v>385</v>
      </c>
      <c r="F53">
        <f t="shared" si="7"/>
        <v>10659600</v>
      </c>
      <c r="G53">
        <f t="shared" si="4"/>
        <v>13</v>
      </c>
      <c r="H53">
        <f t="shared" si="8"/>
        <v>10659456</v>
      </c>
      <c r="I53">
        <f t="shared" si="5"/>
        <v>144</v>
      </c>
    </row>
    <row r="54" spans="1:9" x14ac:dyDescent="0.2">
      <c r="A54">
        <f t="shared" si="6"/>
        <v>33</v>
      </c>
      <c r="B54" t="b">
        <f t="shared" si="0"/>
        <v>0</v>
      </c>
      <c r="C54">
        <f t="shared" si="1"/>
        <v>365</v>
      </c>
      <c r="D54">
        <f t="shared" si="2"/>
        <v>11781</v>
      </c>
      <c r="E54">
        <f t="shared" si="3"/>
        <v>357</v>
      </c>
      <c r="F54">
        <f t="shared" si="7"/>
        <v>10995180</v>
      </c>
      <c r="G54">
        <f t="shared" si="4"/>
        <v>12</v>
      </c>
      <c r="H54">
        <f t="shared" si="8"/>
        <v>10992564</v>
      </c>
      <c r="I54">
        <f t="shared" si="5"/>
        <v>2616</v>
      </c>
    </row>
    <row r="55" spans="1:9" x14ac:dyDescent="0.2">
      <c r="A55">
        <f t="shared" si="6"/>
        <v>34</v>
      </c>
      <c r="B55" t="b">
        <f t="shared" si="0"/>
        <v>0</v>
      </c>
      <c r="C55">
        <f t="shared" si="1"/>
        <v>365</v>
      </c>
      <c r="D55">
        <f t="shared" si="2"/>
        <v>12138</v>
      </c>
      <c r="E55">
        <f t="shared" ref="E55:E86" si="9">D55-D54</f>
        <v>357</v>
      </c>
      <c r="F55">
        <f t="shared" si="7"/>
        <v>11330760</v>
      </c>
      <c r="G55">
        <f t="shared" si="4"/>
        <v>12</v>
      </c>
      <c r="H55">
        <f t="shared" si="8"/>
        <v>11325672</v>
      </c>
      <c r="I55">
        <f t="shared" si="5"/>
        <v>5088</v>
      </c>
    </row>
    <row r="56" spans="1:9" x14ac:dyDescent="0.2">
      <c r="A56">
        <f t="shared" si="6"/>
        <v>35</v>
      </c>
      <c r="B56" t="b">
        <f t="shared" si="0"/>
        <v>0</v>
      </c>
      <c r="C56">
        <f t="shared" si="1"/>
        <v>365</v>
      </c>
      <c r="D56">
        <f t="shared" si="2"/>
        <v>12516</v>
      </c>
      <c r="E56">
        <f t="shared" si="9"/>
        <v>378</v>
      </c>
      <c r="F56">
        <f t="shared" si="7"/>
        <v>11686080</v>
      </c>
      <c r="G56">
        <f t="shared" si="4"/>
        <v>13</v>
      </c>
      <c r="H56">
        <f t="shared" si="8"/>
        <v>11686539</v>
      </c>
      <c r="I56">
        <f t="shared" si="5"/>
        <v>-459</v>
      </c>
    </row>
    <row r="57" spans="1:9" x14ac:dyDescent="0.2">
      <c r="A57">
        <f t="shared" si="6"/>
        <v>36</v>
      </c>
      <c r="B57" t="b">
        <f t="shared" si="0"/>
        <v>1</v>
      </c>
      <c r="C57">
        <f t="shared" si="1"/>
        <v>366</v>
      </c>
      <c r="D57">
        <f t="shared" si="2"/>
        <v>12873</v>
      </c>
      <c r="E57">
        <f t="shared" si="9"/>
        <v>357</v>
      </c>
      <c r="F57">
        <f t="shared" si="7"/>
        <v>12021660</v>
      </c>
      <c r="G57">
        <f t="shared" si="4"/>
        <v>12</v>
      </c>
      <c r="H57">
        <f t="shared" si="8"/>
        <v>12019647</v>
      </c>
      <c r="I57">
        <f t="shared" si="5"/>
        <v>2013</v>
      </c>
    </row>
    <row r="58" spans="1:9" x14ac:dyDescent="0.2">
      <c r="A58">
        <f t="shared" si="6"/>
        <v>37</v>
      </c>
      <c r="B58" t="b">
        <f t="shared" si="0"/>
        <v>0</v>
      </c>
      <c r="C58">
        <f t="shared" si="1"/>
        <v>365</v>
      </c>
      <c r="D58">
        <f t="shared" si="2"/>
        <v>13258</v>
      </c>
      <c r="E58">
        <f t="shared" si="9"/>
        <v>385</v>
      </c>
      <c r="F58">
        <f t="shared" si="7"/>
        <v>12383560</v>
      </c>
      <c r="G58">
        <f t="shared" si="4"/>
        <v>13</v>
      </c>
      <c r="H58">
        <f t="shared" si="8"/>
        <v>12380514</v>
      </c>
      <c r="I58">
        <f t="shared" si="5"/>
        <v>3046</v>
      </c>
    </row>
    <row r="59" spans="1:9" x14ac:dyDescent="0.2">
      <c r="A59">
        <f t="shared" si="6"/>
        <v>38</v>
      </c>
      <c r="B59" t="b">
        <f t="shared" si="0"/>
        <v>0</v>
      </c>
      <c r="C59">
        <f t="shared" si="1"/>
        <v>365</v>
      </c>
      <c r="D59">
        <f t="shared" si="2"/>
        <v>13608</v>
      </c>
      <c r="E59">
        <f t="shared" si="9"/>
        <v>350</v>
      </c>
      <c r="F59">
        <f t="shared" si="7"/>
        <v>12712560</v>
      </c>
      <c r="G59">
        <f t="shared" si="4"/>
        <v>12</v>
      </c>
      <c r="H59">
        <f t="shared" si="8"/>
        <v>12713622</v>
      </c>
      <c r="I59">
        <f t="shared" si="5"/>
        <v>-1062</v>
      </c>
    </row>
    <row r="60" spans="1:9" x14ac:dyDescent="0.2">
      <c r="A60">
        <f t="shared" si="6"/>
        <v>39</v>
      </c>
      <c r="B60" t="b">
        <f t="shared" si="0"/>
        <v>0</v>
      </c>
      <c r="C60">
        <f t="shared" si="1"/>
        <v>365</v>
      </c>
      <c r="D60">
        <f t="shared" si="2"/>
        <v>13965</v>
      </c>
      <c r="E60">
        <f t="shared" si="9"/>
        <v>357</v>
      </c>
      <c r="F60">
        <f t="shared" si="7"/>
        <v>13048140</v>
      </c>
      <c r="G60">
        <f t="shared" si="4"/>
        <v>12</v>
      </c>
      <c r="H60">
        <f t="shared" si="8"/>
        <v>13046730</v>
      </c>
      <c r="I60">
        <f t="shared" si="5"/>
        <v>1410</v>
      </c>
    </row>
    <row r="61" spans="1:9" x14ac:dyDescent="0.2">
      <c r="A61">
        <f t="shared" si="6"/>
        <v>40</v>
      </c>
      <c r="B61" t="b">
        <f t="shared" si="0"/>
        <v>1</v>
      </c>
      <c r="C61">
        <f t="shared" si="1"/>
        <v>366</v>
      </c>
      <c r="D61">
        <f t="shared" si="2"/>
        <v>14350</v>
      </c>
      <c r="E61">
        <f t="shared" si="9"/>
        <v>385</v>
      </c>
      <c r="F61">
        <f t="shared" si="7"/>
        <v>13410040</v>
      </c>
      <c r="G61">
        <f t="shared" si="4"/>
        <v>13</v>
      </c>
      <c r="H61">
        <f t="shared" si="8"/>
        <v>13407597</v>
      </c>
      <c r="I61">
        <f t="shared" si="5"/>
        <v>2443</v>
      </c>
    </row>
    <row r="62" spans="1:9" x14ac:dyDescent="0.2">
      <c r="A62">
        <f t="shared" si="6"/>
        <v>41</v>
      </c>
      <c r="B62" t="b">
        <f t="shared" si="0"/>
        <v>0</v>
      </c>
      <c r="C62">
        <f t="shared" si="1"/>
        <v>365</v>
      </c>
      <c r="D62">
        <f t="shared" si="2"/>
        <v>14707</v>
      </c>
      <c r="E62">
        <f t="shared" si="9"/>
        <v>357</v>
      </c>
      <c r="F62">
        <f t="shared" si="7"/>
        <v>13745620</v>
      </c>
      <c r="G62">
        <f t="shared" si="4"/>
        <v>12</v>
      </c>
      <c r="H62">
        <f t="shared" si="8"/>
        <v>13740705</v>
      </c>
      <c r="I62">
        <f t="shared" si="5"/>
        <v>4915</v>
      </c>
    </row>
    <row r="63" spans="1:9" x14ac:dyDescent="0.2">
      <c r="A63">
        <f t="shared" si="6"/>
        <v>42</v>
      </c>
      <c r="B63" t="b">
        <f t="shared" si="0"/>
        <v>0</v>
      </c>
      <c r="C63">
        <f t="shared" si="1"/>
        <v>365</v>
      </c>
      <c r="D63">
        <f t="shared" si="2"/>
        <v>15057</v>
      </c>
      <c r="E63">
        <f t="shared" si="9"/>
        <v>350</v>
      </c>
      <c r="F63">
        <f t="shared" si="7"/>
        <v>14074620</v>
      </c>
      <c r="G63">
        <f t="shared" si="4"/>
        <v>12</v>
      </c>
      <c r="H63">
        <f t="shared" si="8"/>
        <v>14073813</v>
      </c>
      <c r="I63">
        <f t="shared" si="5"/>
        <v>807</v>
      </c>
    </row>
    <row r="64" spans="1:9" x14ac:dyDescent="0.2">
      <c r="A64">
        <f t="shared" si="6"/>
        <v>43</v>
      </c>
      <c r="B64" t="b">
        <f t="shared" si="0"/>
        <v>0</v>
      </c>
      <c r="C64">
        <f t="shared" si="1"/>
        <v>365</v>
      </c>
      <c r="D64">
        <f t="shared" si="2"/>
        <v>15442</v>
      </c>
      <c r="E64">
        <f t="shared" si="9"/>
        <v>385</v>
      </c>
      <c r="F64">
        <f t="shared" si="7"/>
        <v>14436520</v>
      </c>
      <c r="G64">
        <f t="shared" si="4"/>
        <v>13</v>
      </c>
      <c r="H64">
        <f t="shared" si="8"/>
        <v>14434680</v>
      </c>
      <c r="I64">
        <f t="shared" si="5"/>
        <v>1840</v>
      </c>
    </row>
    <row r="65" spans="1:9" x14ac:dyDescent="0.2">
      <c r="A65">
        <f t="shared" si="6"/>
        <v>44</v>
      </c>
      <c r="B65" t="b">
        <f t="shared" si="0"/>
        <v>1</v>
      </c>
      <c r="C65">
        <f t="shared" si="1"/>
        <v>366</v>
      </c>
      <c r="D65">
        <f t="shared" si="2"/>
        <v>15799</v>
      </c>
      <c r="E65">
        <f t="shared" si="9"/>
        <v>357</v>
      </c>
      <c r="F65">
        <f t="shared" si="7"/>
        <v>14772100</v>
      </c>
      <c r="G65">
        <f t="shared" si="4"/>
        <v>12</v>
      </c>
      <c r="H65">
        <f t="shared" si="8"/>
        <v>14767788</v>
      </c>
      <c r="I65">
        <f t="shared" si="5"/>
        <v>4312</v>
      </c>
    </row>
    <row r="66" spans="1:9" x14ac:dyDescent="0.2">
      <c r="A66">
        <f t="shared" si="6"/>
        <v>45</v>
      </c>
      <c r="B66" t="b">
        <f t="shared" si="0"/>
        <v>0</v>
      </c>
      <c r="C66">
        <f t="shared" si="1"/>
        <v>365</v>
      </c>
      <c r="D66">
        <f t="shared" si="2"/>
        <v>16184</v>
      </c>
      <c r="E66">
        <f t="shared" si="9"/>
        <v>385</v>
      </c>
      <c r="F66">
        <f t="shared" si="7"/>
        <v>15134000</v>
      </c>
      <c r="G66">
        <f t="shared" si="4"/>
        <v>13</v>
      </c>
      <c r="H66">
        <f t="shared" si="8"/>
        <v>15128655</v>
      </c>
      <c r="I66">
        <f t="shared" si="5"/>
        <v>5345</v>
      </c>
    </row>
    <row r="67" spans="1:9" x14ac:dyDescent="0.2">
      <c r="A67">
        <f t="shared" si="6"/>
        <v>46</v>
      </c>
      <c r="B67" t="b">
        <f t="shared" si="0"/>
        <v>0</v>
      </c>
      <c r="C67">
        <f t="shared" si="1"/>
        <v>365</v>
      </c>
      <c r="D67">
        <f t="shared" si="2"/>
        <v>16534</v>
      </c>
      <c r="E67">
        <f t="shared" si="9"/>
        <v>350</v>
      </c>
      <c r="F67">
        <f t="shared" si="7"/>
        <v>15463000</v>
      </c>
      <c r="G67">
        <f t="shared" si="4"/>
        <v>12</v>
      </c>
      <c r="H67">
        <f t="shared" si="8"/>
        <v>15461763</v>
      </c>
      <c r="I67">
        <f t="shared" si="5"/>
        <v>1237</v>
      </c>
    </row>
    <row r="68" spans="1:9" x14ac:dyDescent="0.2">
      <c r="A68">
        <f t="shared" si="6"/>
        <v>47</v>
      </c>
      <c r="B68" t="b">
        <f t="shared" si="0"/>
        <v>0</v>
      </c>
      <c r="C68">
        <f t="shared" si="1"/>
        <v>365</v>
      </c>
      <c r="D68">
        <f t="shared" si="2"/>
        <v>16891</v>
      </c>
      <c r="E68">
        <f t="shared" si="9"/>
        <v>357</v>
      </c>
      <c r="F68">
        <f t="shared" si="7"/>
        <v>15798580</v>
      </c>
      <c r="G68">
        <f t="shared" si="4"/>
        <v>12</v>
      </c>
      <c r="H68">
        <f t="shared" si="8"/>
        <v>15794871</v>
      </c>
      <c r="I68">
        <f t="shared" si="5"/>
        <v>3709</v>
      </c>
    </row>
    <row r="69" spans="1:9" x14ac:dyDescent="0.2">
      <c r="A69">
        <f t="shared" si="6"/>
        <v>48</v>
      </c>
      <c r="B69" t="b">
        <f t="shared" si="0"/>
        <v>1</v>
      </c>
      <c r="C69">
        <f t="shared" si="1"/>
        <v>366</v>
      </c>
      <c r="D69">
        <f t="shared" si="2"/>
        <v>17276</v>
      </c>
      <c r="E69">
        <f t="shared" si="9"/>
        <v>385</v>
      </c>
      <c r="F69">
        <f t="shared" si="7"/>
        <v>16160480</v>
      </c>
      <c r="G69">
        <f t="shared" si="4"/>
        <v>13</v>
      </c>
      <c r="H69">
        <f t="shared" si="8"/>
        <v>16155738</v>
      </c>
      <c r="I69">
        <f t="shared" si="5"/>
        <v>4742</v>
      </c>
    </row>
    <row r="70" spans="1:9" x14ac:dyDescent="0.2">
      <c r="A70">
        <f t="shared" si="6"/>
        <v>49</v>
      </c>
      <c r="B70" t="b">
        <f t="shared" si="0"/>
        <v>0</v>
      </c>
      <c r="C70">
        <f t="shared" si="1"/>
        <v>365</v>
      </c>
      <c r="D70">
        <f t="shared" si="2"/>
        <v>17626</v>
      </c>
      <c r="E70">
        <f t="shared" si="9"/>
        <v>350</v>
      </c>
      <c r="F70">
        <f t="shared" si="7"/>
        <v>16489480</v>
      </c>
      <c r="G70">
        <f t="shared" si="4"/>
        <v>12</v>
      </c>
      <c r="H70">
        <f t="shared" si="8"/>
        <v>16488846</v>
      </c>
      <c r="I70">
        <f t="shared" si="5"/>
        <v>634</v>
      </c>
    </row>
    <row r="71" spans="1:9" x14ac:dyDescent="0.2">
      <c r="A71">
        <f t="shared" si="6"/>
        <v>50</v>
      </c>
      <c r="B71" t="b">
        <f t="shared" si="0"/>
        <v>0</v>
      </c>
      <c r="C71">
        <f t="shared" si="1"/>
        <v>365</v>
      </c>
      <c r="D71">
        <f t="shared" si="2"/>
        <v>17983</v>
      </c>
      <c r="E71">
        <f t="shared" si="9"/>
        <v>357</v>
      </c>
      <c r="F71">
        <f t="shared" si="7"/>
        <v>16825060</v>
      </c>
      <c r="G71">
        <f t="shared" si="4"/>
        <v>12</v>
      </c>
      <c r="H71">
        <f t="shared" si="8"/>
        <v>16821954</v>
      </c>
      <c r="I71">
        <f t="shared" si="5"/>
        <v>3106</v>
      </c>
    </row>
    <row r="72" spans="1:9" x14ac:dyDescent="0.2">
      <c r="A72">
        <f t="shared" si="6"/>
        <v>51</v>
      </c>
      <c r="B72" t="b">
        <f t="shared" si="0"/>
        <v>0</v>
      </c>
      <c r="C72">
        <f t="shared" si="1"/>
        <v>365</v>
      </c>
      <c r="D72">
        <f t="shared" si="2"/>
        <v>18368</v>
      </c>
      <c r="E72">
        <f t="shared" si="9"/>
        <v>385</v>
      </c>
      <c r="F72">
        <f t="shared" si="7"/>
        <v>17186960</v>
      </c>
      <c r="G72">
        <f t="shared" si="4"/>
        <v>13</v>
      </c>
      <c r="H72">
        <f t="shared" si="8"/>
        <v>17182821</v>
      </c>
      <c r="I72">
        <f t="shared" si="5"/>
        <v>4139</v>
      </c>
    </row>
    <row r="73" spans="1:9" x14ac:dyDescent="0.2">
      <c r="A73">
        <f t="shared" si="6"/>
        <v>52</v>
      </c>
      <c r="B73" t="b">
        <f t="shared" si="0"/>
        <v>1</v>
      </c>
      <c r="C73">
        <f t="shared" si="1"/>
        <v>366</v>
      </c>
      <c r="D73">
        <f t="shared" si="2"/>
        <v>18718</v>
      </c>
      <c r="E73">
        <f t="shared" si="9"/>
        <v>350</v>
      </c>
      <c r="F73">
        <f t="shared" si="7"/>
        <v>17515960</v>
      </c>
      <c r="G73">
        <f t="shared" si="4"/>
        <v>12</v>
      </c>
      <c r="H73">
        <f t="shared" si="8"/>
        <v>17515929</v>
      </c>
      <c r="I73">
        <f t="shared" si="5"/>
        <v>31</v>
      </c>
    </row>
    <row r="74" spans="1:9" x14ac:dyDescent="0.2">
      <c r="A74">
        <f t="shared" si="6"/>
        <v>53</v>
      </c>
      <c r="B74" t="b">
        <f t="shared" si="0"/>
        <v>0</v>
      </c>
      <c r="C74">
        <f t="shared" si="1"/>
        <v>365</v>
      </c>
      <c r="D74">
        <f t="shared" si="2"/>
        <v>19075</v>
      </c>
      <c r="E74">
        <f t="shared" si="9"/>
        <v>357</v>
      </c>
      <c r="F74">
        <f t="shared" si="7"/>
        <v>17851540</v>
      </c>
      <c r="G74">
        <f t="shared" si="4"/>
        <v>12</v>
      </c>
      <c r="H74">
        <f t="shared" si="8"/>
        <v>17849037</v>
      </c>
      <c r="I74">
        <f t="shared" si="5"/>
        <v>2503</v>
      </c>
    </row>
    <row r="75" spans="1:9" x14ac:dyDescent="0.2">
      <c r="A75">
        <f t="shared" si="6"/>
        <v>54</v>
      </c>
      <c r="B75" t="b">
        <f t="shared" si="0"/>
        <v>0</v>
      </c>
      <c r="C75">
        <f t="shared" si="1"/>
        <v>365</v>
      </c>
      <c r="D75">
        <f t="shared" si="2"/>
        <v>19460</v>
      </c>
      <c r="E75">
        <f t="shared" si="9"/>
        <v>385</v>
      </c>
      <c r="F75">
        <f t="shared" si="7"/>
        <v>18213440</v>
      </c>
      <c r="G75">
        <f t="shared" si="4"/>
        <v>13</v>
      </c>
      <c r="H75">
        <f t="shared" si="8"/>
        <v>18209904</v>
      </c>
      <c r="I75">
        <f t="shared" si="5"/>
        <v>3536</v>
      </c>
    </row>
    <row r="76" spans="1:9" x14ac:dyDescent="0.2">
      <c r="A76">
        <f t="shared" si="6"/>
        <v>55</v>
      </c>
      <c r="B76" t="b">
        <f t="shared" si="0"/>
        <v>0</v>
      </c>
      <c r="C76">
        <f t="shared" si="1"/>
        <v>365</v>
      </c>
      <c r="D76">
        <f t="shared" si="2"/>
        <v>19810</v>
      </c>
      <c r="E76">
        <f t="shared" si="9"/>
        <v>350</v>
      </c>
      <c r="F76">
        <f t="shared" si="7"/>
        <v>18542440</v>
      </c>
      <c r="G76">
        <f t="shared" si="4"/>
        <v>12</v>
      </c>
      <c r="H76">
        <f t="shared" si="8"/>
        <v>18543012</v>
      </c>
      <c r="I76">
        <f t="shared" si="5"/>
        <v>-572</v>
      </c>
    </row>
    <row r="77" spans="1:9" x14ac:dyDescent="0.2">
      <c r="A77">
        <f t="shared" si="6"/>
        <v>56</v>
      </c>
      <c r="B77" t="b">
        <f t="shared" si="0"/>
        <v>1</v>
      </c>
      <c r="C77">
        <f t="shared" si="1"/>
        <v>366</v>
      </c>
      <c r="D77">
        <f t="shared" si="2"/>
        <v>20195</v>
      </c>
      <c r="E77">
        <f t="shared" si="9"/>
        <v>385</v>
      </c>
      <c r="F77">
        <f t="shared" si="7"/>
        <v>18904340</v>
      </c>
      <c r="G77">
        <f t="shared" si="4"/>
        <v>13</v>
      </c>
      <c r="H77">
        <f t="shared" si="8"/>
        <v>18903879</v>
      </c>
      <c r="I77">
        <f t="shared" si="5"/>
        <v>461</v>
      </c>
    </row>
    <row r="78" spans="1:9" x14ac:dyDescent="0.2">
      <c r="A78">
        <f t="shared" si="6"/>
        <v>57</v>
      </c>
      <c r="B78" t="b">
        <f t="shared" si="0"/>
        <v>0</v>
      </c>
      <c r="C78">
        <f t="shared" si="1"/>
        <v>365</v>
      </c>
      <c r="D78">
        <f t="shared" si="2"/>
        <v>20552</v>
      </c>
      <c r="E78">
        <f t="shared" si="9"/>
        <v>357</v>
      </c>
      <c r="F78">
        <f t="shared" si="7"/>
        <v>19239920</v>
      </c>
      <c r="G78">
        <f t="shared" si="4"/>
        <v>12</v>
      </c>
      <c r="H78">
        <f t="shared" si="8"/>
        <v>19236987</v>
      </c>
      <c r="I78">
        <f t="shared" si="5"/>
        <v>2933</v>
      </c>
    </row>
    <row r="79" spans="1:9" x14ac:dyDescent="0.2">
      <c r="A79">
        <f t="shared" si="6"/>
        <v>58</v>
      </c>
      <c r="B79" t="b">
        <f t="shared" si="0"/>
        <v>0</v>
      </c>
      <c r="C79">
        <f t="shared" si="1"/>
        <v>365</v>
      </c>
      <c r="D79">
        <f t="shared" si="2"/>
        <v>20902</v>
      </c>
      <c r="E79">
        <f t="shared" si="9"/>
        <v>350</v>
      </c>
      <c r="F79">
        <f t="shared" si="7"/>
        <v>19568920</v>
      </c>
      <c r="G79">
        <f t="shared" si="4"/>
        <v>12</v>
      </c>
      <c r="H79">
        <f t="shared" si="8"/>
        <v>19570095</v>
      </c>
      <c r="I79">
        <f t="shared" si="5"/>
        <v>-1175</v>
      </c>
    </row>
    <row r="80" spans="1:9" x14ac:dyDescent="0.2">
      <c r="A80">
        <f t="shared" si="6"/>
        <v>59</v>
      </c>
      <c r="B80" t="b">
        <f t="shared" si="0"/>
        <v>0</v>
      </c>
      <c r="C80">
        <f t="shared" si="1"/>
        <v>365</v>
      </c>
      <c r="D80">
        <f t="shared" si="2"/>
        <v>21287</v>
      </c>
      <c r="E80">
        <f t="shared" si="9"/>
        <v>385</v>
      </c>
      <c r="F80">
        <f t="shared" si="7"/>
        <v>19930820</v>
      </c>
      <c r="G80">
        <f t="shared" si="4"/>
        <v>13</v>
      </c>
      <c r="H80">
        <f t="shared" si="8"/>
        <v>19930962</v>
      </c>
      <c r="I80">
        <f t="shared" si="5"/>
        <v>-142</v>
      </c>
    </row>
    <row r="81" spans="1:9" x14ac:dyDescent="0.2">
      <c r="A81">
        <f t="shared" si="6"/>
        <v>60</v>
      </c>
      <c r="B81" t="b">
        <f t="shared" si="0"/>
        <v>1</v>
      </c>
      <c r="C81">
        <f t="shared" si="1"/>
        <v>366</v>
      </c>
      <c r="D81">
        <f t="shared" si="2"/>
        <v>21644</v>
      </c>
      <c r="E81">
        <f t="shared" si="9"/>
        <v>357</v>
      </c>
      <c r="F81">
        <f t="shared" si="7"/>
        <v>20266400</v>
      </c>
      <c r="G81">
        <f t="shared" si="4"/>
        <v>12</v>
      </c>
      <c r="H81">
        <f t="shared" si="8"/>
        <v>20264070</v>
      </c>
      <c r="I81">
        <f t="shared" si="5"/>
        <v>2330</v>
      </c>
    </row>
    <row r="82" spans="1:9" x14ac:dyDescent="0.2">
      <c r="A82">
        <f t="shared" si="6"/>
        <v>61</v>
      </c>
      <c r="B82" t="b">
        <f t="shared" si="0"/>
        <v>0</v>
      </c>
      <c r="C82">
        <f t="shared" si="1"/>
        <v>365</v>
      </c>
      <c r="D82">
        <f t="shared" si="2"/>
        <v>22001</v>
      </c>
      <c r="E82">
        <f t="shared" si="9"/>
        <v>357</v>
      </c>
      <c r="F82">
        <f t="shared" si="7"/>
        <v>20601980</v>
      </c>
      <c r="G82">
        <f t="shared" si="4"/>
        <v>12</v>
      </c>
      <c r="H82">
        <f t="shared" si="8"/>
        <v>20597178</v>
      </c>
      <c r="I82">
        <f t="shared" si="5"/>
        <v>4802</v>
      </c>
    </row>
    <row r="83" spans="1:9" x14ac:dyDescent="0.2">
      <c r="A83">
        <f t="shared" si="6"/>
        <v>62</v>
      </c>
      <c r="B83" t="b">
        <f t="shared" si="0"/>
        <v>0</v>
      </c>
      <c r="C83">
        <f t="shared" si="1"/>
        <v>365</v>
      </c>
      <c r="D83">
        <f t="shared" si="2"/>
        <v>22379</v>
      </c>
      <c r="E83">
        <f t="shared" si="9"/>
        <v>378</v>
      </c>
      <c r="F83">
        <f t="shared" si="7"/>
        <v>20957300</v>
      </c>
      <c r="G83">
        <f t="shared" si="4"/>
        <v>13</v>
      </c>
      <c r="H83">
        <f t="shared" si="8"/>
        <v>20958045</v>
      </c>
      <c r="I83">
        <f t="shared" si="5"/>
        <v>-745</v>
      </c>
    </row>
    <row r="84" spans="1:9" x14ac:dyDescent="0.2">
      <c r="A84">
        <f t="shared" si="6"/>
        <v>63</v>
      </c>
      <c r="B84" t="b">
        <f t="shared" si="0"/>
        <v>0</v>
      </c>
      <c r="C84">
        <f t="shared" si="1"/>
        <v>365</v>
      </c>
      <c r="D84">
        <f t="shared" si="2"/>
        <v>22736</v>
      </c>
      <c r="E84">
        <f t="shared" si="9"/>
        <v>357</v>
      </c>
      <c r="F84">
        <f t="shared" si="7"/>
        <v>21292880</v>
      </c>
      <c r="G84">
        <f t="shared" si="4"/>
        <v>12</v>
      </c>
      <c r="H84">
        <f t="shared" si="8"/>
        <v>21291153</v>
      </c>
      <c r="I84">
        <f t="shared" si="5"/>
        <v>1727</v>
      </c>
    </row>
    <row r="85" spans="1:9" x14ac:dyDescent="0.2">
      <c r="A85">
        <f t="shared" si="6"/>
        <v>64</v>
      </c>
      <c r="B85" t="b">
        <f t="shared" si="0"/>
        <v>1</v>
      </c>
      <c r="C85">
        <f t="shared" si="1"/>
        <v>366</v>
      </c>
      <c r="D85">
        <f t="shared" si="2"/>
        <v>23121</v>
      </c>
      <c r="E85">
        <f t="shared" si="9"/>
        <v>385</v>
      </c>
      <c r="F85">
        <f t="shared" si="7"/>
        <v>21654780</v>
      </c>
      <c r="G85">
        <f t="shared" si="4"/>
        <v>13</v>
      </c>
      <c r="H85">
        <f t="shared" si="8"/>
        <v>21652020</v>
      </c>
      <c r="I85">
        <f t="shared" si="5"/>
        <v>2760</v>
      </c>
    </row>
    <row r="86" spans="1:9" x14ac:dyDescent="0.2">
      <c r="A86">
        <f t="shared" si="6"/>
        <v>65</v>
      </c>
      <c r="B86" t="b">
        <f t="shared" si="0"/>
        <v>0</v>
      </c>
      <c r="C86">
        <f t="shared" si="1"/>
        <v>365</v>
      </c>
      <c r="D86">
        <f t="shared" si="2"/>
        <v>23478</v>
      </c>
      <c r="E86">
        <f t="shared" si="9"/>
        <v>357</v>
      </c>
      <c r="F86">
        <f t="shared" si="7"/>
        <v>21990360</v>
      </c>
      <c r="G86">
        <f t="shared" si="4"/>
        <v>12</v>
      </c>
      <c r="H86">
        <f t="shared" si="8"/>
        <v>21985128</v>
      </c>
      <c r="I86">
        <f t="shared" si="5"/>
        <v>5232</v>
      </c>
    </row>
    <row r="87" spans="1:9" x14ac:dyDescent="0.2">
      <c r="A87">
        <f t="shared" si="6"/>
        <v>66</v>
      </c>
      <c r="B87" t="b">
        <f t="shared" ref="B87:B118" si="10">isJulianLeapYear(A87)</f>
        <v>0</v>
      </c>
      <c r="C87">
        <f t="shared" ref="C87:C118" si="11">IF(B87,366,365)</f>
        <v>365</v>
      </c>
      <c r="D87">
        <f t="shared" ref="D87:D150" si="12">OrthodoxEaster(A87)</f>
        <v>23828</v>
      </c>
      <c r="E87">
        <f>D87-D86</f>
        <v>350</v>
      </c>
      <c r="F87">
        <f t="shared" si="7"/>
        <v>22319360</v>
      </c>
      <c r="G87">
        <f t="shared" ref="G87:G150" si="13">ROUND((D87-D86)/DecMeanMon,0)</f>
        <v>12</v>
      </c>
      <c r="H87">
        <f t="shared" si="8"/>
        <v>22318236</v>
      </c>
      <c r="I87">
        <f>F87-H87</f>
        <v>1124</v>
      </c>
    </row>
    <row r="88" spans="1:9" x14ac:dyDescent="0.2">
      <c r="A88">
        <f>A87+1</f>
        <v>67</v>
      </c>
      <c r="B88" t="b">
        <f t="shared" si="10"/>
        <v>0</v>
      </c>
      <c r="C88">
        <f t="shared" si="11"/>
        <v>365</v>
      </c>
      <c r="D88">
        <f t="shared" si="12"/>
        <v>24213</v>
      </c>
      <c r="E88">
        <f>D88-D87</f>
        <v>385</v>
      </c>
      <c r="F88">
        <f>F87+(D88-D87)*PPD</f>
        <v>22681260</v>
      </c>
      <c r="G88">
        <f t="shared" si="13"/>
        <v>13</v>
      </c>
      <c r="H88">
        <f>H87+G88*PPM</f>
        <v>22679103</v>
      </c>
      <c r="I88">
        <f>F88-H88</f>
        <v>2157</v>
      </c>
    </row>
    <row r="89" spans="1:9" x14ac:dyDescent="0.2">
      <c r="A89">
        <f>A88+1</f>
        <v>68</v>
      </c>
      <c r="B89" t="b">
        <f t="shared" si="10"/>
        <v>1</v>
      </c>
      <c r="C89">
        <f t="shared" si="11"/>
        <v>366</v>
      </c>
      <c r="D89">
        <f t="shared" si="12"/>
        <v>24570</v>
      </c>
      <c r="E89">
        <f>D89-D88</f>
        <v>357</v>
      </c>
      <c r="F89">
        <f>F88+(D89-D88)*PPD</f>
        <v>23016840</v>
      </c>
      <c r="G89">
        <f t="shared" si="13"/>
        <v>12</v>
      </c>
      <c r="H89">
        <f>H88+G89*PPM</f>
        <v>23012211</v>
      </c>
      <c r="I89">
        <f>F89-H89</f>
        <v>4629</v>
      </c>
    </row>
    <row r="90" spans="1:9" x14ac:dyDescent="0.2">
      <c r="A90">
        <f>A89+1</f>
        <v>69</v>
      </c>
      <c r="B90" t="b">
        <f t="shared" si="10"/>
        <v>0</v>
      </c>
      <c r="C90">
        <f t="shared" si="11"/>
        <v>365</v>
      </c>
      <c r="D90">
        <f t="shared" si="12"/>
        <v>24920</v>
      </c>
      <c r="E90">
        <f>D90-D89</f>
        <v>350</v>
      </c>
      <c r="F90">
        <f>F89+(D90-D89)*PPD</f>
        <v>23345840</v>
      </c>
      <c r="G90">
        <f t="shared" si="13"/>
        <v>12</v>
      </c>
      <c r="H90">
        <f>H89+G90*PPM</f>
        <v>23345319</v>
      </c>
      <c r="I90">
        <f>F90-H90</f>
        <v>521</v>
      </c>
    </row>
    <row r="91" spans="1:9" x14ac:dyDescent="0.2">
      <c r="A91">
        <f t="shared" ref="A91:A154" si="14">A90+1</f>
        <v>70</v>
      </c>
      <c r="B91" t="b">
        <f t="shared" si="10"/>
        <v>0</v>
      </c>
      <c r="C91">
        <f t="shared" si="11"/>
        <v>365</v>
      </c>
      <c r="D91">
        <f t="shared" si="12"/>
        <v>25305</v>
      </c>
      <c r="E91">
        <f t="shared" ref="E91:E154" si="15">D91-D90</f>
        <v>385</v>
      </c>
      <c r="F91">
        <f t="shared" ref="F91:F154" si="16">F90+(D91-D90)*PPD</f>
        <v>23707740</v>
      </c>
      <c r="G91">
        <f t="shared" si="13"/>
        <v>13</v>
      </c>
      <c r="H91">
        <f t="shared" ref="H91:H154" si="17">H90+G91*PPM</f>
        <v>23706186</v>
      </c>
      <c r="I91">
        <f t="shared" ref="I91:I154" si="18">F91-H91</f>
        <v>1554</v>
      </c>
    </row>
    <row r="92" spans="1:9" x14ac:dyDescent="0.2">
      <c r="A92">
        <f t="shared" si="14"/>
        <v>71</v>
      </c>
      <c r="B92" t="b">
        <f t="shared" si="10"/>
        <v>0</v>
      </c>
      <c r="C92">
        <f t="shared" si="11"/>
        <v>365</v>
      </c>
      <c r="D92">
        <f t="shared" si="12"/>
        <v>25662</v>
      </c>
      <c r="E92">
        <f t="shared" si="15"/>
        <v>357</v>
      </c>
      <c r="F92">
        <f t="shared" si="16"/>
        <v>24043320</v>
      </c>
      <c r="G92">
        <f t="shared" si="13"/>
        <v>12</v>
      </c>
      <c r="H92">
        <f t="shared" si="17"/>
        <v>24039294</v>
      </c>
      <c r="I92">
        <f t="shared" si="18"/>
        <v>4026</v>
      </c>
    </row>
    <row r="93" spans="1:9" x14ac:dyDescent="0.2">
      <c r="A93">
        <f t="shared" si="14"/>
        <v>72</v>
      </c>
      <c r="B93" t="b">
        <f t="shared" si="10"/>
        <v>1</v>
      </c>
      <c r="C93">
        <f t="shared" si="11"/>
        <v>366</v>
      </c>
      <c r="D93">
        <f t="shared" si="12"/>
        <v>26012</v>
      </c>
      <c r="E93">
        <f t="shared" si="15"/>
        <v>350</v>
      </c>
      <c r="F93">
        <f t="shared" si="16"/>
        <v>24372320</v>
      </c>
      <c r="G93">
        <f t="shared" si="13"/>
        <v>12</v>
      </c>
      <c r="H93">
        <f t="shared" si="17"/>
        <v>24372402</v>
      </c>
      <c r="I93">
        <f t="shared" si="18"/>
        <v>-82</v>
      </c>
    </row>
    <row r="94" spans="1:9" x14ac:dyDescent="0.2">
      <c r="A94">
        <f t="shared" si="14"/>
        <v>73</v>
      </c>
      <c r="B94" t="b">
        <f t="shared" si="10"/>
        <v>0</v>
      </c>
      <c r="C94">
        <f t="shared" si="11"/>
        <v>365</v>
      </c>
      <c r="D94">
        <f t="shared" si="12"/>
        <v>26397</v>
      </c>
      <c r="E94">
        <f t="shared" si="15"/>
        <v>385</v>
      </c>
      <c r="F94">
        <f t="shared" si="16"/>
        <v>24734220</v>
      </c>
      <c r="G94">
        <f t="shared" si="13"/>
        <v>13</v>
      </c>
      <c r="H94">
        <f t="shared" si="17"/>
        <v>24733269</v>
      </c>
      <c r="I94">
        <f t="shared" si="18"/>
        <v>951</v>
      </c>
    </row>
    <row r="95" spans="1:9" x14ac:dyDescent="0.2">
      <c r="A95">
        <f t="shared" si="14"/>
        <v>74</v>
      </c>
      <c r="B95" t="b">
        <f t="shared" si="10"/>
        <v>0</v>
      </c>
      <c r="C95">
        <f t="shared" si="11"/>
        <v>365</v>
      </c>
      <c r="D95">
        <f t="shared" si="12"/>
        <v>26754</v>
      </c>
      <c r="E95">
        <f t="shared" si="15"/>
        <v>357</v>
      </c>
      <c r="F95">
        <f t="shared" si="16"/>
        <v>25069800</v>
      </c>
      <c r="G95">
        <f t="shared" si="13"/>
        <v>12</v>
      </c>
      <c r="H95">
        <f t="shared" si="17"/>
        <v>25066377</v>
      </c>
      <c r="I95">
        <f t="shared" si="18"/>
        <v>3423</v>
      </c>
    </row>
    <row r="96" spans="1:9" x14ac:dyDescent="0.2">
      <c r="A96">
        <f t="shared" si="14"/>
        <v>75</v>
      </c>
      <c r="B96" t="b">
        <f t="shared" si="10"/>
        <v>0</v>
      </c>
      <c r="C96">
        <f t="shared" si="11"/>
        <v>365</v>
      </c>
      <c r="D96">
        <f t="shared" si="12"/>
        <v>27139</v>
      </c>
      <c r="E96">
        <f t="shared" si="15"/>
        <v>385</v>
      </c>
      <c r="F96">
        <f t="shared" si="16"/>
        <v>25431700</v>
      </c>
      <c r="G96">
        <f t="shared" si="13"/>
        <v>13</v>
      </c>
      <c r="H96">
        <f t="shared" si="17"/>
        <v>25427244</v>
      </c>
      <c r="I96">
        <f t="shared" si="18"/>
        <v>4456</v>
      </c>
    </row>
    <row r="97" spans="1:9" x14ac:dyDescent="0.2">
      <c r="A97">
        <f t="shared" si="14"/>
        <v>76</v>
      </c>
      <c r="B97" t="b">
        <f t="shared" si="10"/>
        <v>1</v>
      </c>
      <c r="C97">
        <f t="shared" si="11"/>
        <v>366</v>
      </c>
      <c r="D97">
        <f t="shared" si="12"/>
        <v>27489</v>
      </c>
      <c r="E97">
        <f t="shared" si="15"/>
        <v>350</v>
      </c>
      <c r="F97">
        <f t="shared" si="16"/>
        <v>25760700</v>
      </c>
      <c r="G97">
        <f t="shared" si="13"/>
        <v>12</v>
      </c>
      <c r="H97">
        <f t="shared" si="17"/>
        <v>25760352</v>
      </c>
      <c r="I97">
        <f t="shared" si="18"/>
        <v>348</v>
      </c>
    </row>
    <row r="98" spans="1:9" x14ac:dyDescent="0.2">
      <c r="A98">
        <f t="shared" si="14"/>
        <v>77</v>
      </c>
      <c r="B98" t="b">
        <f t="shared" si="10"/>
        <v>0</v>
      </c>
      <c r="C98">
        <f t="shared" si="11"/>
        <v>365</v>
      </c>
      <c r="D98">
        <f t="shared" si="12"/>
        <v>27846</v>
      </c>
      <c r="E98">
        <f t="shared" si="15"/>
        <v>357</v>
      </c>
      <c r="F98">
        <f t="shared" si="16"/>
        <v>26096280</v>
      </c>
      <c r="G98">
        <f t="shared" si="13"/>
        <v>12</v>
      </c>
      <c r="H98">
        <f t="shared" si="17"/>
        <v>26093460</v>
      </c>
      <c r="I98">
        <f t="shared" si="18"/>
        <v>2820</v>
      </c>
    </row>
    <row r="99" spans="1:9" x14ac:dyDescent="0.2">
      <c r="A99">
        <f t="shared" si="14"/>
        <v>78</v>
      </c>
      <c r="B99" t="b">
        <f t="shared" si="10"/>
        <v>0</v>
      </c>
      <c r="C99">
        <f t="shared" si="11"/>
        <v>365</v>
      </c>
      <c r="D99">
        <f t="shared" si="12"/>
        <v>28231</v>
      </c>
      <c r="E99">
        <f t="shared" si="15"/>
        <v>385</v>
      </c>
      <c r="F99">
        <f t="shared" si="16"/>
        <v>26458180</v>
      </c>
      <c r="G99">
        <f t="shared" si="13"/>
        <v>13</v>
      </c>
      <c r="H99">
        <f t="shared" si="17"/>
        <v>26454327</v>
      </c>
      <c r="I99">
        <f t="shared" si="18"/>
        <v>3853</v>
      </c>
    </row>
    <row r="100" spans="1:9" x14ac:dyDescent="0.2">
      <c r="A100">
        <f t="shared" si="14"/>
        <v>79</v>
      </c>
      <c r="B100" t="b">
        <f t="shared" si="10"/>
        <v>0</v>
      </c>
      <c r="C100">
        <f t="shared" si="11"/>
        <v>365</v>
      </c>
      <c r="D100">
        <f t="shared" si="12"/>
        <v>28581</v>
      </c>
      <c r="E100">
        <f t="shared" si="15"/>
        <v>350</v>
      </c>
      <c r="F100">
        <f t="shared" si="16"/>
        <v>26787180</v>
      </c>
      <c r="G100">
        <f t="shared" si="13"/>
        <v>12</v>
      </c>
      <c r="H100">
        <f t="shared" si="17"/>
        <v>26787435</v>
      </c>
      <c r="I100">
        <f t="shared" si="18"/>
        <v>-255</v>
      </c>
    </row>
    <row r="101" spans="1:9" x14ac:dyDescent="0.2">
      <c r="A101">
        <f t="shared" si="14"/>
        <v>80</v>
      </c>
      <c r="B101" t="b">
        <f t="shared" si="10"/>
        <v>1</v>
      </c>
      <c r="C101">
        <f t="shared" si="11"/>
        <v>366</v>
      </c>
      <c r="D101">
        <f t="shared" si="12"/>
        <v>28938</v>
      </c>
      <c r="E101">
        <f t="shared" si="15"/>
        <v>357</v>
      </c>
      <c r="F101">
        <f t="shared" si="16"/>
        <v>27122760</v>
      </c>
      <c r="G101">
        <f t="shared" si="13"/>
        <v>12</v>
      </c>
      <c r="H101">
        <f t="shared" si="17"/>
        <v>27120543</v>
      </c>
      <c r="I101">
        <f t="shared" si="18"/>
        <v>2217</v>
      </c>
    </row>
    <row r="102" spans="1:9" x14ac:dyDescent="0.2">
      <c r="A102">
        <f t="shared" si="14"/>
        <v>81</v>
      </c>
      <c r="B102" t="b">
        <f t="shared" si="10"/>
        <v>0</v>
      </c>
      <c r="C102">
        <f t="shared" si="11"/>
        <v>365</v>
      </c>
      <c r="D102">
        <f t="shared" si="12"/>
        <v>29323</v>
      </c>
      <c r="E102">
        <f t="shared" si="15"/>
        <v>385</v>
      </c>
      <c r="F102">
        <f t="shared" si="16"/>
        <v>27484660</v>
      </c>
      <c r="G102">
        <f t="shared" si="13"/>
        <v>13</v>
      </c>
      <c r="H102">
        <f t="shared" si="17"/>
        <v>27481410</v>
      </c>
      <c r="I102">
        <f t="shared" si="18"/>
        <v>3250</v>
      </c>
    </row>
    <row r="103" spans="1:9" x14ac:dyDescent="0.2">
      <c r="A103">
        <f t="shared" si="14"/>
        <v>82</v>
      </c>
      <c r="B103" t="b">
        <f t="shared" si="10"/>
        <v>0</v>
      </c>
      <c r="C103">
        <f t="shared" si="11"/>
        <v>365</v>
      </c>
      <c r="D103">
        <f t="shared" si="12"/>
        <v>29673</v>
      </c>
      <c r="E103">
        <f t="shared" si="15"/>
        <v>350</v>
      </c>
      <c r="F103">
        <f t="shared" si="16"/>
        <v>27813660</v>
      </c>
      <c r="G103">
        <f t="shared" si="13"/>
        <v>12</v>
      </c>
      <c r="H103">
        <f t="shared" si="17"/>
        <v>27814518</v>
      </c>
      <c r="I103">
        <f t="shared" si="18"/>
        <v>-858</v>
      </c>
    </row>
    <row r="104" spans="1:9" x14ac:dyDescent="0.2">
      <c r="A104">
        <f t="shared" si="14"/>
        <v>83</v>
      </c>
      <c r="B104" t="b">
        <f t="shared" si="10"/>
        <v>0</v>
      </c>
      <c r="C104">
        <f t="shared" si="11"/>
        <v>365</v>
      </c>
      <c r="D104">
        <f t="shared" si="12"/>
        <v>30058</v>
      </c>
      <c r="E104">
        <f t="shared" si="15"/>
        <v>385</v>
      </c>
      <c r="F104">
        <f t="shared" si="16"/>
        <v>28175560</v>
      </c>
      <c r="G104">
        <f t="shared" si="13"/>
        <v>13</v>
      </c>
      <c r="H104">
        <f t="shared" si="17"/>
        <v>28175385</v>
      </c>
      <c r="I104">
        <f t="shared" si="18"/>
        <v>175</v>
      </c>
    </row>
    <row r="105" spans="1:9" x14ac:dyDescent="0.2">
      <c r="A105">
        <f t="shared" si="14"/>
        <v>84</v>
      </c>
      <c r="B105" t="b">
        <f t="shared" si="10"/>
        <v>1</v>
      </c>
      <c r="C105">
        <f t="shared" si="11"/>
        <v>366</v>
      </c>
      <c r="D105">
        <f t="shared" si="12"/>
        <v>30415</v>
      </c>
      <c r="E105">
        <f t="shared" si="15"/>
        <v>357</v>
      </c>
      <c r="F105">
        <f t="shared" si="16"/>
        <v>28511140</v>
      </c>
      <c r="G105">
        <f t="shared" si="13"/>
        <v>12</v>
      </c>
      <c r="H105">
        <f t="shared" si="17"/>
        <v>28508493</v>
      </c>
      <c r="I105">
        <f t="shared" si="18"/>
        <v>2647</v>
      </c>
    </row>
    <row r="106" spans="1:9" x14ac:dyDescent="0.2">
      <c r="A106">
        <f t="shared" si="14"/>
        <v>85</v>
      </c>
      <c r="B106" t="b">
        <f t="shared" si="10"/>
        <v>0</v>
      </c>
      <c r="C106">
        <f t="shared" si="11"/>
        <v>365</v>
      </c>
      <c r="D106">
        <f t="shared" si="12"/>
        <v>30772</v>
      </c>
      <c r="E106">
        <f t="shared" si="15"/>
        <v>357</v>
      </c>
      <c r="F106">
        <f t="shared" si="16"/>
        <v>28846720</v>
      </c>
      <c r="G106">
        <f t="shared" si="13"/>
        <v>12</v>
      </c>
      <c r="H106">
        <f t="shared" si="17"/>
        <v>28841601</v>
      </c>
      <c r="I106">
        <f t="shared" si="18"/>
        <v>5119</v>
      </c>
    </row>
    <row r="107" spans="1:9" x14ac:dyDescent="0.2">
      <c r="A107">
        <f t="shared" si="14"/>
        <v>86</v>
      </c>
      <c r="B107" t="b">
        <f t="shared" si="10"/>
        <v>0</v>
      </c>
      <c r="C107">
        <f t="shared" si="11"/>
        <v>365</v>
      </c>
      <c r="D107">
        <f t="shared" si="12"/>
        <v>31150</v>
      </c>
      <c r="E107">
        <f t="shared" si="15"/>
        <v>378</v>
      </c>
      <c r="F107">
        <f t="shared" si="16"/>
        <v>29202040</v>
      </c>
      <c r="G107">
        <f t="shared" si="13"/>
        <v>13</v>
      </c>
      <c r="H107">
        <f t="shared" si="17"/>
        <v>29202468</v>
      </c>
      <c r="I107">
        <f t="shared" si="18"/>
        <v>-428</v>
      </c>
    </row>
    <row r="108" spans="1:9" x14ac:dyDescent="0.2">
      <c r="A108">
        <f t="shared" si="14"/>
        <v>87</v>
      </c>
      <c r="B108" t="b">
        <f t="shared" si="10"/>
        <v>0</v>
      </c>
      <c r="C108">
        <f t="shared" si="11"/>
        <v>365</v>
      </c>
      <c r="D108">
        <f t="shared" si="12"/>
        <v>31507</v>
      </c>
      <c r="E108">
        <f t="shared" si="15"/>
        <v>357</v>
      </c>
      <c r="F108">
        <f t="shared" si="16"/>
        <v>29537620</v>
      </c>
      <c r="G108">
        <f t="shared" si="13"/>
        <v>12</v>
      </c>
      <c r="H108">
        <f t="shared" si="17"/>
        <v>29535576</v>
      </c>
      <c r="I108">
        <f t="shared" si="18"/>
        <v>2044</v>
      </c>
    </row>
    <row r="109" spans="1:9" x14ac:dyDescent="0.2">
      <c r="A109">
        <f t="shared" si="14"/>
        <v>88</v>
      </c>
      <c r="B109" t="b">
        <f t="shared" si="10"/>
        <v>1</v>
      </c>
      <c r="C109">
        <f t="shared" si="11"/>
        <v>366</v>
      </c>
      <c r="D109">
        <f t="shared" si="12"/>
        <v>31864</v>
      </c>
      <c r="E109">
        <f t="shared" si="15"/>
        <v>357</v>
      </c>
      <c r="F109">
        <f t="shared" si="16"/>
        <v>29873200</v>
      </c>
      <c r="G109">
        <f t="shared" si="13"/>
        <v>12</v>
      </c>
      <c r="H109">
        <f t="shared" si="17"/>
        <v>29868684</v>
      </c>
      <c r="I109">
        <f t="shared" si="18"/>
        <v>4516</v>
      </c>
    </row>
    <row r="110" spans="1:9" x14ac:dyDescent="0.2">
      <c r="A110">
        <f t="shared" si="14"/>
        <v>89</v>
      </c>
      <c r="B110" t="b">
        <f t="shared" si="10"/>
        <v>0</v>
      </c>
      <c r="C110">
        <f t="shared" si="11"/>
        <v>365</v>
      </c>
      <c r="D110">
        <f t="shared" si="12"/>
        <v>32249</v>
      </c>
      <c r="E110">
        <f t="shared" si="15"/>
        <v>385</v>
      </c>
      <c r="F110">
        <f t="shared" si="16"/>
        <v>30235100</v>
      </c>
      <c r="G110">
        <f t="shared" si="13"/>
        <v>13</v>
      </c>
      <c r="H110">
        <f t="shared" si="17"/>
        <v>30229551</v>
      </c>
      <c r="I110">
        <f t="shared" si="18"/>
        <v>5549</v>
      </c>
    </row>
    <row r="111" spans="1:9" x14ac:dyDescent="0.2">
      <c r="A111">
        <f t="shared" si="14"/>
        <v>90</v>
      </c>
      <c r="B111" t="b">
        <f t="shared" si="10"/>
        <v>0</v>
      </c>
      <c r="C111">
        <f t="shared" si="11"/>
        <v>365</v>
      </c>
      <c r="D111">
        <f t="shared" si="12"/>
        <v>32599</v>
      </c>
      <c r="E111">
        <f t="shared" si="15"/>
        <v>350</v>
      </c>
      <c r="F111">
        <f t="shared" si="16"/>
        <v>30564100</v>
      </c>
      <c r="G111">
        <f t="shared" si="13"/>
        <v>12</v>
      </c>
      <c r="H111">
        <f t="shared" si="17"/>
        <v>30562659</v>
      </c>
      <c r="I111">
        <f t="shared" si="18"/>
        <v>1441</v>
      </c>
    </row>
    <row r="112" spans="1:9" x14ac:dyDescent="0.2">
      <c r="A112">
        <f t="shared" si="14"/>
        <v>91</v>
      </c>
      <c r="B112" t="b">
        <f t="shared" si="10"/>
        <v>0</v>
      </c>
      <c r="C112">
        <f t="shared" si="11"/>
        <v>365</v>
      </c>
      <c r="D112">
        <f t="shared" si="12"/>
        <v>32956</v>
      </c>
      <c r="E112">
        <f t="shared" si="15"/>
        <v>357</v>
      </c>
      <c r="F112">
        <f t="shared" si="16"/>
        <v>30899680</v>
      </c>
      <c r="G112">
        <f t="shared" si="13"/>
        <v>12</v>
      </c>
      <c r="H112">
        <f t="shared" si="17"/>
        <v>30895767</v>
      </c>
      <c r="I112">
        <f t="shared" si="18"/>
        <v>3913</v>
      </c>
    </row>
    <row r="113" spans="1:9" x14ac:dyDescent="0.2">
      <c r="A113">
        <f t="shared" si="14"/>
        <v>92</v>
      </c>
      <c r="B113" t="b">
        <f t="shared" si="10"/>
        <v>1</v>
      </c>
      <c r="C113">
        <f t="shared" si="11"/>
        <v>366</v>
      </c>
      <c r="D113">
        <f t="shared" si="12"/>
        <v>33341</v>
      </c>
      <c r="E113">
        <f t="shared" si="15"/>
        <v>385</v>
      </c>
      <c r="F113">
        <f t="shared" si="16"/>
        <v>31261580</v>
      </c>
      <c r="G113">
        <f t="shared" si="13"/>
        <v>13</v>
      </c>
      <c r="H113">
        <f t="shared" si="17"/>
        <v>31256634</v>
      </c>
      <c r="I113">
        <f t="shared" si="18"/>
        <v>4946</v>
      </c>
    </row>
    <row r="114" spans="1:9" x14ac:dyDescent="0.2">
      <c r="A114">
        <f t="shared" si="14"/>
        <v>93</v>
      </c>
      <c r="B114" t="b">
        <f t="shared" si="10"/>
        <v>0</v>
      </c>
      <c r="C114">
        <f t="shared" si="11"/>
        <v>365</v>
      </c>
      <c r="D114">
        <f t="shared" si="12"/>
        <v>33691</v>
      </c>
      <c r="E114">
        <f t="shared" si="15"/>
        <v>350</v>
      </c>
      <c r="F114">
        <f t="shared" si="16"/>
        <v>31590580</v>
      </c>
      <c r="G114">
        <f t="shared" si="13"/>
        <v>12</v>
      </c>
      <c r="H114">
        <f t="shared" si="17"/>
        <v>31589742</v>
      </c>
      <c r="I114">
        <f t="shared" si="18"/>
        <v>838</v>
      </c>
    </row>
    <row r="115" spans="1:9" x14ac:dyDescent="0.2">
      <c r="A115">
        <f t="shared" si="14"/>
        <v>94</v>
      </c>
      <c r="B115" t="b">
        <f t="shared" si="10"/>
        <v>0</v>
      </c>
      <c r="C115">
        <f t="shared" si="11"/>
        <v>365</v>
      </c>
      <c r="D115">
        <f t="shared" si="12"/>
        <v>34076</v>
      </c>
      <c r="E115">
        <f t="shared" si="15"/>
        <v>385</v>
      </c>
      <c r="F115">
        <f t="shared" si="16"/>
        <v>31952480</v>
      </c>
      <c r="G115">
        <f t="shared" si="13"/>
        <v>13</v>
      </c>
      <c r="H115">
        <f t="shared" si="17"/>
        <v>31950609</v>
      </c>
      <c r="I115">
        <f t="shared" si="18"/>
        <v>1871</v>
      </c>
    </row>
    <row r="116" spans="1:9" x14ac:dyDescent="0.2">
      <c r="A116">
        <f t="shared" si="14"/>
        <v>95</v>
      </c>
      <c r="B116" t="b">
        <f t="shared" si="10"/>
        <v>0</v>
      </c>
      <c r="C116">
        <f t="shared" si="11"/>
        <v>365</v>
      </c>
      <c r="D116">
        <f t="shared" si="12"/>
        <v>34433</v>
      </c>
      <c r="E116">
        <f t="shared" si="15"/>
        <v>357</v>
      </c>
      <c r="F116">
        <f t="shared" si="16"/>
        <v>32288060</v>
      </c>
      <c r="G116">
        <f t="shared" si="13"/>
        <v>12</v>
      </c>
      <c r="H116">
        <f t="shared" si="17"/>
        <v>32283717</v>
      </c>
      <c r="I116">
        <f t="shared" si="18"/>
        <v>4343</v>
      </c>
    </row>
    <row r="117" spans="1:9" x14ac:dyDescent="0.2">
      <c r="A117">
        <f t="shared" si="14"/>
        <v>96</v>
      </c>
      <c r="B117" t="b">
        <f t="shared" si="10"/>
        <v>1</v>
      </c>
      <c r="C117">
        <f t="shared" si="11"/>
        <v>366</v>
      </c>
      <c r="D117">
        <f t="shared" si="12"/>
        <v>34783</v>
      </c>
      <c r="E117">
        <f t="shared" si="15"/>
        <v>350</v>
      </c>
      <c r="F117">
        <f t="shared" si="16"/>
        <v>32617060</v>
      </c>
      <c r="G117">
        <f t="shared" si="13"/>
        <v>12</v>
      </c>
      <c r="H117">
        <f t="shared" si="17"/>
        <v>32616825</v>
      </c>
      <c r="I117">
        <f t="shared" si="18"/>
        <v>235</v>
      </c>
    </row>
    <row r="118" spans="1:9" x14ac:dyDescent="0.2">
      <c r="A118">
        <f t="shared" si="14"/>
        <v>97</v>
      </c>
      <c r="B118" t="b">
        <f t="shared" si="10"/>
        <v>0</v>
      </c>
      <c r="C118">
        <f t="shared" si="11"/>
        <v>365</v>
      </c>
      <c r="D118">
        <f t="shared" si="12"/>
        <v>35168</v>
      </c>
      <c r="E118">
        <f t="shared" si="15"/>
        <v>385</v>
      </c>
      <c r="F118">
        <f t="shared" si="16"/>
        <v>32978960</v>
      </c>
      <c r="G118">
        <f t="shared" si="13"/>
        <v>13</v>
      </c>
      <c r="H118">
        <f t="shared" si="17"/>
        <v>32977692</v>
      </c>
      <c r="I118">
        <f t="shared" si="18"/>
        <v>1268</v>
      </c>
    </row>
    <row r="119" spans="1:9" x14ac:dyDescent="0.2">
      <c r="A119">
        <f t="shared" si="14"/>
        <v>98</v>
      </c>
      <c r="B119" t="b">
        <f t="shared" ref="B119:B150" si="19">isJulianLeapYear(A119)</f>
        <v>0</v>
      </c>
      <c r="C119">
        <f t="shared" ref="C119:C150" si="20">IF(B119,366,365)</f>
        <v>365</v>
      </c>
      <c r="D119">
        <f t="shared" si="12"/>
        <v>35525</v>
      </c>
      <c r="E119">
        <f t="shared" si="15"/>
        <v>357</v>
      </c>
      <c r="F119">
        <f t="shared" si="16"/>
        <v>33314540</v>
      </c>
      <c r="G119">
        <f t="shared" si="13"/>
        <v>12</v>
      </c>
      <c r="H119">
        <f t="shared" si="17"/>
        <v>33310800</v>
      </c>
      <c r="I119">
        <f t="shared" si="18"/>
        <v>3740</v>
      </c>
    </row>
    <row r="120" spans="1:9" x14ac:dyDescent="0.2">
      <c r="A120">
        <f t="shared" si="14"/>
        <v>99</v>
      </c>
      <c r="B120" t="b">
        <f t="shared" si="19"/>
        <v>0</v>
      </c>
      <c r="C120">
        <f t="shared" si="20"/>
        <v>365</v>
      </c>
      <c r="D120">
        <f t="shared" si="12"/>
        <v>35875</v>
      </c>
      <c r="E120">
        <f t="shared" si="15"/>
        <v>350</v>
      </c>
      <c r="F120">
        <f t="shared" si="16"/>
        <v>33643540</v>
      </c>
      <c r="G120">
        <f t="shared" si="13"/>
        <v>12</v>
      </c>
      <c r="H120">
        <f t="shared" si="17"/>
        <v>33643908</v>
      </c>
      <c r="I120">
        <f t="shared" si="18"/>
        <v>-368</v>
      </c>
    </row>
    <row r="121" spans="1:9" x14ac:dyDescent="0.2">
      <c r="A121">
        <f t="shared" si="14"/>
        <v>100</v>
      </c>
      <c r="B121" t="b">
        <f t="shared" si="19"/>
        <v>1</v>
      </c>
      <c r="C121">
        <f t="shared" si="20"/>
        <v>366</v>
      </c>
      <c r="D121">
        <f t="shared" si="12"/>
        <v>36260</v>
      </c>
      <c r="E121">
        <f t="shared" si="15"/>
        <v>385</v>
      </c>
      <c r="F121">
        <f t="shared" si="16"/>
        <v>34005440</v>
      </c>
      <c r="G121">
        <f t="shared" si="13"/>
        <v>13</v>
      </c>
      <c r="H121">
        <f t="shared" si="17"/>
        <v>34004775</v>
      </c>
      <c r="I121">
        <f t="shared" si="18"/>
        <v>665</v>
      </c>
    </row>
    <row r="122" spans="1:9" x14ac:dyDescent="0.2">
      <c r="A122">
        <f t="shared" si="14"/>
        <v>101</v>
      </c>
      <c r="B122" t="b">
        <f t="shared" si="19"/>
        <v>0</v>
      </c>
      <c r="C122">
        <f t="shared" si="20"/>
        <v>365</v>
      </c>
      <c r="D122">
        <f t="shared" si="12"/>
        <v>36617</v>
      </c>
      <c r="E122">
        <f t="shared" si="15"/>
        <v>357</v>
      </c>
      <c r="F122">
        <f t="shared" si="16"/>
        <v>34341020</v>
      </c>
      <c r="G122">
        <f t="shared" si="13"/>
        <v>12</v>
      </c>
      <c r="H122">
        <f t="shared" si="17"/>
        <v>34337883</v>
      </c>
      <c r="I122">
        <f t="shared" si="18"/>
        <v>3137</v>
      </c>
    </row>
    <row r="123" spans="1:9" x14ac:dyDescent="0.2">
      <c r="A123">
        <f t="shared" si="14"/>
        <v>102</v>
      </c>
      <c r="B123" t="b">
        <f t="shared" si="19"/>
        <v>0</v>
      </c>
      <c r="C123">
        <f t="shared" si="20"/>
        <v>365</v>
      </c>
      <c r="D123">
        <f t="shared" si="12"/>
        <v>37002</v>
      </c>
      <c r="E123">
        <f t="shared" si="15"/>
        <v>385</v>
      </c>
      <c r="F123">
        <f t="shared" si="16"/>
        <v>34702920</v>
      </c>
      <c r="G123">
        <f t="shared" si="13"/>
        <v>13</v>
      </c>
      <c r="H123">
        <f t="shared" si="17"/>
        <v>34698750</v>
      </c>
      <c r="I123">
        <f t="shared" si="18"/>
        <v>4170</v>
      </c>
    </row>
    <row r="124" spans="1:9" x14ac:dyDescent="0.2">
      <c r="A124">
        <f t="shared" si="14"/>
        <v>103</v>
      </c>
      <c r="B124" t="b">
        <f t="shared" si="19"/>
        <v>0</v>
      </c>
      <c r="C124">
        <f t="shared" si="20"/>
        <v>365</v>
      </c>
      <c r="D124">
        <f t="shared" si="12"/>
        <v>37352</v>
      </c>
      <c r="E124">
        <f t="shared" si="15"/>
        <v>350</v>
      </c>
      <c r="F124">
        <f t="shared" si="16"/>
        <v>35031920</v>
      </c>
      <c r="G124">
        <f t="shared" si="13"/>
        <v>12</v>
      </c>
      <c r="H124">
        <f t="shared" si="17"/>
        <v>35031858</v>
      </c>
      <c r="I124">
        <f t="shared" si="18"/>
        <v>62</v>
      </c>
    </row>
    <row r="125" spans="1:9" x14ac:dyDescent="0.2">
      <c r="A125">
        <f t="shared" si="14"/>
        <v>104</v>
      </c>
      <c r="B125" t="b">
        <f t="shared" si="19"/>
        <v>1</v>
      </c>
      <c r="C125">
        <f t="shared" si="20"/>
        <v>366</v>
      </c>
      <c r="D125">
        <f t="shared" si="12"/>
        <v>37709</v>
      </c>
      <c r="E125">
        <f t="shared" si="15"/>
        <v>357</v>
      </c>
      <c r="F125">
        <f t="shared" si="16"/>
        <v>35367500</v>
      </c>
      <c r="G125">
        <f t="shared" si="13"/>
        <v>12</v>
      </c>
      <c r="H125">
        <f t="shared" si="17"/>
        <v>35364966</v>
      </c>
      <c r="I125">
        <f t="shared" si="18"/>
        <v>2534</v>
      </c>
    </row>
    <row r="126" spans="1:9" x14ac:dyDescent="0.2">
      <c r="A126">
        <f t="shared" si="14"/>
        <v>105</v>
      </c>
      <c r="B126" t="b">
        <f t="shared" si="19"/>
        <v>0</v>
      </c>
      <c r="C126">
        <f t="shared" si="20"/>
        <v>365</v>
      </c>
      <c r="D126">
        <f t="shared" si="12"/>
        <v>38094</v>
      </c>
      <c r="E126">
        <f t="shared" si="15"/>
        <v>385</v>
      </c>
      <c r="F126">
        <f t="shared" si="16"/>
        <v>35729400</v>
      </c>
      <c r="G126">
        <f t="shared" si="13"/>
        <v>13</v>
      </c>
      <c r="H126">
        <f t="shared" si="17"/>
        <v>35725833</v>
      </c>
      <c r="I126">
        <f t="shared" si="18"/>
        <v>3567</v>
      </c>
    </row>
    <row r="127" spans="1:9" x14ac:dyDescent="0.2">
      <c r="A127">
        <f t="shared" si="14"/>
        <v>106</v>
      </c>
      <c r="B127" t="b">
        <f t="shared" si="19"/>
        <v>0</v>
      </c>
      <c r="C127">
        <f t="shared" si="20"/>
        <v>365</v>
      </c>
      <c r="D127">
        <f t="shared" si="12"/>
        <v>38444</v>
      </c>
      <c r="E127">
        <f t="shared" si="15"/>
        <v>350</v>
      </c>
      <c r="F127">
        <f t="shared" si="16"/>
        <v>36058400</v>
      </c>
      <c r="G127">
        <f t="shared" si="13"/>
        <v>12</v>
      </c>
      <c r="H127">
        <f t="shared" si="17"/>
        <v>36058941</v>
      </c>
      <c r="I127">
        <f t="shared" si="18"/>
        <v>-541</v>
      </c>
    </row>
    <row r="128" spans="1:9" x14ac:dyDescent="0.2">
      <c r="A128">
        <f t="shared" si="14"/>
        <v>107</v>
      </c>
      <c r="B128" t="b">
        <f t="shared" si="19"/>
        <v>0</v>
      </c>
      <c r="C128">
        <f t="shared" si="20"/>
        <v>365</v>
      </c>
      <c r="D128">
        <f t="shared" si="12"/>
        <v>38801</v>
      </c>
      <c r="E128">
        <f t="shared" si="15"/>
        <v>357</v>
      </c>
      <c r="F128">
        <f t="shared" si="16"/>
        <v>36393980</v>
      </c>
      <c r="G128">
        <f t="shared" si="13"/>
        <v>12</v>
      </c>
      <c r="H128">
        <f t="shared" si="17"/>
        <v>36392049</v>
      </c>
      <c r="I128">
        <f t="shared" si="18"/>
        <v>1931</v>
      </c>
    </row>
    <row r="129" spans="1:9" x14ac:dyDescent="0.2">
      <c r="A129">
        <f t="shared" si="14"/>
        <v>108</v>
      </c>
      <c r="B129" t="b">
        <f t="shared" si="19"/>
        <v>1</v>
      </c>
      <c r="C129">
        <f t="shared" si="20"/>
        <v>366</v>
      </c>
      <c r="D129">
        <f t="shared" si="12"/>
        <v>39186</v>
      </c>
      <c r="E129">
        <f t="shared" si="15"/>
        <v>385</v>
      </c>
      <c r="F129">
        <f t="shared" si="16"/>
        <v>36755880</v>
      </c>
      <c r="G129">
        <f t="shared" si="13"/>
        <v>13</v>
      </c>
      <c r="H129">
        <f t="shared" si="17"/>
        <v>36752916</v>
      </c>
      <c r="I129">
        <f t="shared" si="18"/>
        <v>2964</v>
      </c>
    </row>
    <row r="130" spans="1:9" x14ac:dyDescent="0.2">
      <c r="A130">
        <f t="shared" si="14"/>
        <v>109</v>
      </c>
      <c r="B130" t="b">
        <f t="shared" si="19"/>
        <v>0</v>
      </c>
      <c r="C130">
        <f t="shared" si="20"/>
        <v>365</v>
      </c>
      <c r="D130">
        <f t="shared" si="12"/>
        <v>39543</v>
      </c>
      <c r="E130">
        <f t="shared" si="15"/>
        <v>357</v>
      </c>
      <c r="F130">
        <f t="shared" si="16"/>
        <v>37091460</v>
      </c>
      <c r="G130">
        <f t="shared" si="13"/>
        <v>12</v>
      </c>
      <c r="H130">
        <f t="shared" si="17"/>
        <v>37086024</v>
      </c>
      <c r="I130">
        <f t="shared" si="18"/>
        <v>5436</v>
      </c>
    </row>
    <row r="131" spans="1:9" x14ac:dyDescent="0.2">
      <c r="A131">
        <f t="shared" si="14"/>
        <v>110</v>
      </c>
      <c r="B131" t="b">
        <f t="shared" si="19"/>
        <v>0</v>
      </c>
      <c r="C131">
        <f t="shared" si="20"/>
        <v>365</v>
      </c>
      <c r="D131">
        <f t="shared" si="12"/>
        <v>39893</v>
      </c>
      <c r="E131">
        <f t="shared" si="15"/>
        <v>350</v>
      </c>
      <c r="F131">
        <f t="shared" si="16"/>
        <v>37420460</v>
      </c>
      <c r="G131">
        <f t="shared" si="13"/>
        <v>12</v>
      </c>
      <c r="H131">
        <f t="shared" si="17"/>
        <v>37419132</v>
      </c>
      <c r="I131">
        <f t="shared" si="18"/>
        <v>1328</v>
      </c>
    </row>
    <row r="132" spans="1:9" x14ac:dyDescent="0.2">
      <c r="A132">
        <f t="shared" si="14"/>
        <v>111</v>
      </c>
      <c r="B132" t="b">
        <f t="shared" si="19"/>
        <v>0</v>
      </c>
      <c r="C132">
        <f t="shared" si="20"/>
        <v>365</v>
      </c>
      <c r="D132">
        <f t="shared" si="12"/>
        <v>40278</v>
      </c>
      <c r="E132">
        <f t="shared" si="15"/>
        <v>385</v>
      </c>
      <c r="F132">
        <f t="shared" si="16"/>
        <v>37782360</v>
      </c>
      <c r="G132">
        <f t="shared" si="13"/>
        <v>13</v>
      </c>
      <c r="H132">
        <f t="shared" si="17"/>
        <v>37779999</v>
      </c>
      <c r="I132">
        <f t="shared" si="18"/>
        <v>2361</v>
      </c>
    </row>
    <row r="133" spans="1:9" x14ac:dyDescent="0.2">
      <c r="A133">
        <f t="shared" si="14"/>
        <v>112</v>
      </c>
      <c r="B133" t="b">
        <f t="shared" si="19"/>
        <v>1</v>
      </c>
      <c r="C133">
        <f t="shared" si="20"/>
        <v>366</v>
      </c>
      <c r="D133">
        <f t="shared" si="12"/>
        <v>40635</v>
      </c>
      <c r="E133">
        <f t="shared" si="15"/>
        <v>357</v>
      </c>
      <c r="F133">
        <f t="shared" si="16"/>
        <v>38117940</v>
      </c>
      <c r="G133">
        <f t="shared" si="13"/>
        <v>12</v>
      </c>
      <c r="H133">
        <f t="shared" si="17"/>
        <v>38113107</v>
      </c>
      <c r="I133">
        <f t="shared" si="18"/>
        <v>4833</v>
      </c>
    </row>
    <row r="134" spans="1:9" x14ac:dyDescent="0.2">
      <c r="A134">
        <f t="shared" si="14"/>
        <v>113</v>
      </c>
      <c r="B134" t="b">
        <f t="shared" si="19"/>
        <v>0</v>
      </c>
      <c r="C134">
        <f t="shared" si="20"/>
        <v>365</v>
      </c>
      <c r="D134">
        <f t="shared" si="12"/>
        <v>41020</v>
      </c>
      <c r="E134">
        <f t="shared" si="15"/>
        <v>385</v>
      </c>
      <c r="F134">
        <f t="shared" si="16"/>
        <v>38479840</v>
      </c>
      <c r="G134">
        <f t="shared" si="13"/>
        <v>13</v>
      </c>
      <c r="H134">
        <f t="shared" si="17"/>
        <v>38473974</v>
      </c>
      <c r="I134">
        <f t="shared" si="18"/>
        <v>5866</v>
      </c>
    </row>
    <row r="135" spans="1:9" x14ac:dyDescent="0.2">
      <c r="A135">
        <f t="shared" si="14"/>
        <v>114</v>
      </c>
      <c r="B135" t="b">
        <f t="shared" si="19"/>
        <v>0</v>
      </c>
      <c r="C135">
        <f t="shared" si="20"/>
        <v>365</v>
      </c>
      <c r="D135">
        <f t="shared" si="12"/>
        <v>41370</v>
      </c>
      <c r="E135">
        <f t="shared" si="15"/>
        <v>350</v>
      </c>
      <c r="F135">
        <f t="shared" si="16"/>
        <v>38808840</v>
      </c>
      <c r="G135">
        <f t="shared" si="13"/>
        <v>12</v>
      </c>
      <c r="H135">
        <f t="shared" si="17"/>
        <v>38807082</v>
      </c>
      <c r="I135">
        <f t="shared" si="18"/>
        <v>1758</v>
      </c>
    </row>
    <row r="136" spans="1:9" x14ac:dyDescent="0.2">
      <c r="A136">
        <f t="shared" si="14"/>
        <v>115</v>
      </c>
      <c r="B136" t="b">
        <f t="shared" si="19"/>
        <v>0</v>
      </c>
      <c r="C136">
        <f t="shared" si="20"/>
        <v>365</v>
      </c>
      <c r="D136">
        <f t="shared" si="12"/>
        <v>41727</v>
      </c>
      <c r="E136">
        <f t="shared" si="15"/>
        <v>357</v>
      </c>
      <c r="F136">
        <f t="shared" si="16"/>
        <v>39144420</v>
      </c>
      <c r="G136">
        <f t="shared" si="13"/>
        <v>12</v>
      </c>
      <c r="H136">
        <f t="shared" si="17"/>
        <v>39140190</v>
      </c>
      <c r="I136">
        <f t="shared" si="18"/>
        <v>4230</v>
      </c>
    </row>
    <row r="137" spans="1:9" x14ac:dyDescent="0.2">
      <c r="A137">
        <f t="shared" si="14"/>
        <v>116</v>
      </c>
      <c r="B137" t="b">
        <f t="shared" si="19"/>
        <v>1</v>
      </c>
      <c r="C137">
        <f t="shared" si="20"/>
        <v>366</v>
      </c>
      <c r="D137">
        <f t="shared" si="12"/>
        <v>42112</v>
      </c>
      <c r="E137">
        <f t="shared" si="15"/>
        <v>385</v>
      </c>
      <c r="F137">
        <f t="shared" si="16"/>
        <v>39506320</v>
      </c>
      <c r="G137">
        <f t="shared" si="13"/>
        <v>13</v>
      </c>
      <c r="H137">
        <f t="shared" si="17"/>
        <v>39501057</v>
      </c>
      <c r="I137">
        <f t="shared" si="18"/>
        <v>5263</v>
      </c>
    </row>
    <row r="138" spans="1:9" x14ac:dyDescent="0.2">
      <c r="A138">
        <f t="shared" si="14"/>
        <v>117</v>
      </c>
      <c r="B138" t="b">
        <f t="shared" si="19"/>
        <v>0</v>
      </c>
      <c r="C138">
        <f t="shared" si="20"/>
        <v>365</v>
      </c>
      <c r="D138">
        <f t="shared" si="12"/>
        <v>42462</v>
      </c>
      <c r="E138">
        <f t="shared" si="15"/>
        <v>350</v>
      </c>
      <c r="F138">
        <f t="shared" si="16"/>
        <v>39835320</v>
      </c>
      <c r="G138">
        <f t="shared" si="13"/>
        <v>12</v>
      </c>
      <c r="H138">
        <f t="shared" si="17"/>
        <v>39834165</v>
      </c>
      <c r="I138">
        <f t="shared" si="18"/>
        <v>1155</v>
      </c>
    </row>
    <row r="139" spans="1:9" x14ac:dyDescent="0.2">
      <c r="A139">
        <f t="shared" si="14"/>
        <v>118</v>
      </c>
      <c r="B139" t="b">
        <f t="shared" si="19"/>
        <v>0</v>
      </c>
      <c r="C139">
        <f t="shared" si="20"/>
        <v>365</v>
      </c>
      <c r="D139">
        <f t="shared" si="12"/>
        <v>42819</v>
      </c>
      <c r="E139">
        <f t="shared" si="15"/>
        <v>357</v>
      </c>
      <c r="F139">
        <f t="shared" si="16"/>
        <v>40170900</v>
      </c>
      <c r="G139">
        <f t="shared" si="13"/>
        <v>12</v>
      </c>
      <c r="H139">
        <f t="shared" si="17"/>
        <v>40167273</v>
      </c>
      <c r="I139">
        <f t="shared" si="18"/>
        <v>3627</v>
      </c>
    </row>
    <row r="140" spans="1:9" x14ac:dyDescent="0.2">
      <c r="A140">
        <f t="shared" si="14"/>
        <v>119</v>
      </c>
      <c r="B140" t="b">
        <f t="shared" si="19"/>
        <v>0</v>
      </c>
      <c r="C140">
        <f t="shared" si="20"/>
        <v>365</v>
      </c>
      <c r="D140">
        <f t="shared" si="12"/>
        <v>43204</v>
      </c>
      <c r="E140">
        <f t="shared" si="15"/>
        <v>385</v>
      </c>
      <c r="F140">
        <f t="shared" si="16"/>
        <v>40532800</v>
      </c>
      <c r="G140">
        <f t="shared" si="13"/>
        <v>13</v>
      </c>
      <c r="H140">
        <f t="shared" si="17"/>
        <v>40528140</v>
      </c>
      <c r="I140">
        <f t="shared" si="18"/>
        <v>4660</v>
      </c>
    </row>
    <row r="141" spans="1:9" x14ac:dyDescent="0.2">
      <c r="A141">
        <f t="shared" si="14"/>
        <v>120</v>
      </c>
      <c r="B141" t="b">
        <f t="shared" si="19"/>
        <v>1</v>
      </c>
      <c r="C141">
        <f t="shared" si="20"/>
        <v>366</v>
      </c>
      <c r="D141">
        <f t="shared" si="12"/>
        <v>43554</v>
      </c>
      <c r="E141">
        <f t="shared" si="15"/>
        <v>350</v>
      </c>
      <c r="F141">
        <f t="shared" si="16"/>
        <v>40861800</v>
      </c>
      <c r="G141">
        <f t="shared" si="13"/>
        <v>12</v>
      </c>
      <c r="H141">
        <f t="shared" si="17"/>
        <v>40861248</v>
      </c>
      <c r="I141">
        <f t="shared" si="18"/>
        <v>552</v>
      </c>
    </row>
    <row r="142" spans="1:9" x14ac:dyDescent="0.2">
      <c r="A142">
        <f t="shared" si="14"/>
        <v>121</v>
      </c>
      <c r="B142" t="b">
        <f t="shared" si="19"/>
        <v>0</v>
      </c>
      <c r="C142">
        <f t="shared" si="20"/>
        <v>365</v>
      </c>
      <c r="D142">
        <f t="shared" si="12"/>
        <v>43939</v>
      </c>
      <c r="E142">
        <f t="shared" si="15"/>
        <v>385</v>
      </c>
      <c r="F142">
        <f t="shared" si="16"/>
        <v>41223700</v>
      </c>
      <c r="G142">
        <f t="shared" si="13"/>
        <v>13</v>
      </c>
      <c r="H142">
        <f t="shared" si="17"/>
        <v>41222115</v>
      </c>
      <c r="I142">
        <f t="shared" si="18"/>
        <v>1585</v>
      </c>
    </row>
    <row r="143" spans="1:9" x14ac:dyDescent="0.2">
      <c r="A143">
        <f t="shared" si="14"/>
        <v>122</v>
      </c>
      <c r="B143" t="b">
        <f t="shared" si="19"/>
        <v>0</v>
      </c>
      <c r="C143">
        <f t="shared" si="20"/>
        <v>365</v>
      </c>
      <c r="D143">
        <f t="shared" si="12"/>
        <v>44296</v>
      </c>
      <c r="E143">
        <f t="shared" si="15"/>
        <v>357</v>
      </c>
      <c r="F143">
        <f t="shared" si="16"/>
        <v>41559280</v>
      </c>
      <c r="G143">
        <f t="shared" si="13"/>
        <v>12</v>
      </c>
      <c r="H143">
        <f t="shared" si="17"/>
        <v>41555223</v>
      </c>
      <c r="I143">
        <f t="shared" si="18"/>
        <v>4057</v>
      </c>
    </row>
    <row r="144" spans="1:9" x14ac:dyDescent="0.2">
      <c r="A144">
        <f t="shared" si="14"/>
        <v>123</v>
      </c>
      <c r="B144" t="b">
        <f t="shared" si="19"/>
        <v>0</v>
      </c>
      <c r="C144">
        <f t="shared" si="20"/>
        <v>365</v>
      </c>
      <c r="D144">
        <f t="shared" si="12"/>
        <v>44646</v>
      </c>
      <c r="E144">
        <f t="shared" si="15"/>
        <v>350</v>
      </c>
      <c r="F144">
        <f t="shared" si="16"/>
        <v>41888280</v>
      </c>
      <c r="G144">
        <f t="shared" si="13"/>
        <v>12</v>
      </c>
      <c r="H144">
        <f t="shared" si="17"/>
        <v>41888331</v>
      </c>
      <c r="I144">
        <f t="shared" si="18"/>
        <v>-51</v>
      </c>
    </row>
    <row r="145" spans="1:9" x14ac:dyDescent="0.2">
      <c r="A145">
        <f t="shared" si="14"/>
        <v>124</v>
      </c>
      <c r="B145" t="b">
        <f t="shared" si="19"/>
        <v>1</v>
      </c>
      <c r="C145">
        <f t="shared" si="20"/>
        <v>366</v>
      </c>
      <c r="D145">
        <f t="shared" si="12"/>
        <v>45031</v>
      </c>
      <c r="E145">
        <f t="shared" si="15"/>
        <v>385</v>
      </c>
      <c r="F145">
        <f t="shared" si="16"/>
        <v>42250180</v>
      </c>
      <c r="G145">
        <f t="shared" si="13"/>
        <v>13</v>
      </c>
      <c r="H145">
        <f t="shared" si="17"/>
        <v>42249198</v>
      </c>
      <c r="I145">
        <f t="shared" si="18"/>
        <v>982</v>
      </c>
    </row>
    <row r="146" spans="1:9" x14ac:dyDescent="0.2">
      <c r="A146">
        <f t="shared" si="14"/>
        <v>125</v>
      </c>
      <c r="B146" t="b">
        <f t="shared" si="19"/>
        <v>0</v>
      </c>
      <c r="C146">
        <f t="shared" si="20"/>
        <v>365</v>
      </c>
      <c r="D146">
        <f t="shared" si="12"/>
        <v>45388</v>
      </c>
      <c r="E146">
        <f t="shared" si="15"/>
        <v>357</v>
      </c>
      <c r="F146">
        <f t="shared" si="16"/>
        <v>42585760</v>
      </c>
      <c r="G146">
        <f t="shared" si="13"/>
        <v>12</v>
      </c>
      <c r="H146">
        <f t="shared" si="17"/>
        <v>42582306</v>
      </c>
      <c r="I146">
        <f t="shared" si="18"/>
        <v>3454</v>
      </c>
    </row>
    <row r="147" spans="1:9" x14ac:dyDescent="0.2">
      <c r="A147">
        <f t="shared" si="14"/>
        <v>126</v>
      </c>
      <c r="B147" t="b">
        <f t="shared" si="19"/>
        <v>0</v>
      </c>
      <c r="C147">
        <f t="shared" si="20"/>
        <v>365</v>
      </c>
      <c r="D147">
        <f t="shared" si="12"/>
        <v>45738</v>
      </c>
      <c r="E147">
        <f t="shared" si="15"/>
        <v>350</v>
      </c>
      <c r="F147">
        <f t="shared" si="16"/>
        <v>42914760</v>
      </c>
      <c r="G147">
        <f t="shared" si="13"/>
        <v>12</v>
      </c>
      <c r="H147">
        <f t="shared" si="17"/>
        <v>42915414</v>
      </c>
      <c r="I147">
        <f t="shared" si="18"/>
        <v>-654</v>
      </c>
    </row>
    <row r="148" spans="1:9" x14ac:dyDescent="0.2">
      <c r="A148">
        <f t="shared" si="14"/>
        <v>127</v>
      </c>
      <c r="B148" t="b">
        <f t="shared" si="19"/>
        <v>0</v>
      </c>
      <c r="C148">
        <f t="shared" si="20"/>
        <v>365</v>
      </c>
      <c r="D148">
        <f t="shared" si="12"/>
        <v>46123</v>
      </c>
      <c r="E148">
        <f t="shared" si="15"/>
        <v>385</v>
      </c>
      <c r="F148">
        <f t="shared" si="16"/>
        <v>43276660</v>
      </c>
      <c r="G148">
        <f t="shared" si="13"/>
        <v>13</v>
      </c>
      <c r="H148">
        <f t="shared" si="17"/>
        <v>43276281</v>
      </c>
      <c r="I148">
        <f t="shared" si="18"/>
        <v>379</v>
      </c>
    </row>
    <row r="149" spans="1:9" x14ac:dyDescent="0.2">
      <c r="A149">
        <f t="shared" si="14"/>
        <v>128</v>
      </c>
      <c r="B149" t="b">
        <f t="shared" si="19"/>
        <v>1</v>
      </c>
      <c r="C149">
        <f t="shared" si="20"/>
        <v>366</v>
      </c>
      <c r="D149">
        <f t="shared" si="12"/>
        <v>46480</v>
      </c>
      <c r="E149">
        <f t="shared" si="15"/>
        <v>357</v>
      </c>
      <c r="F149">
        <f t="shared" si="16"/>
        <v>43612240</v>
      </c>
      <c r="G149">
        <f t="shared" si="13"/>
        <v>12</v>
      </c>
      <c r="H149">
        <f t="shared" si="17"/>
        <v>43609389</v>
      </c>
      <c r="I149">
        <f t="shared" si="18"/>
        <v>2851</v>
      </c>
    </row>
    <row r="150" spans="1:9" x14ac:dyDescent="0.2">
      <c r="A150">
        <f t="shared" si="14"/>
        <v>129</v>
      </c>
      <c r="B150" t="b">
        <f t="shared" si="19"/>
        <v>0</v>
      </c>
      <c r="C150">
        <f t="shared" si="20"/>
        <v>365</v>
      </c>
      <c r="D150">
        <f t="shared" si="12"/>
        <v>46837</v>
      </c>
      <c r="E150">
        <f t="shared" si="15"/>
        <v>357</v>
      </c>
      <c r="F150">
        <f t="shared" si="16"/>
        <v>43947820</v>
      </c>
      <c r="G150">
        <f t="shared" si="13"/>
        <v>12</v>
      </c>
      <c r="H150">
        <f t="shared" si="17"/>
        <v>43942497</v>
      </c>
      <c r="I150">
        <f t="shared" si="18"/>
        <v>5323</v>
      </c>
    </row>
    <row r="151" spans="1:9" x14ac:dyDescent="0.2">
      <c r="A151">
        <f t="shared" si="14"/>
        <v>130</v>
      </c>
      <c r="B151" t="b">
        <f t="shared" ref="B151:B182" si="21">isJulianLeapYear(A151)</f>
        <v>0</v>
      </c>
      <c r="C151">
        <f t="shared" ref="C151:C182" si="22">IF(B151,366,365)</f>
        <v>365</v>
      </c>
      <c r="D151">
        <f t="shared" ref="D151:D214" si="23">OrthodoxEaster(A151)</f>
        <v>47215</v>
      </c>
      <c r="E151">
        <f t="shared" si="15"/>
        <v>378</v>
      </c>
      <c r="F151">
        <f t="shared" si="16"/>
        <v>44303140</v>
      </c>
      <c r="G151">
        <f t="shared" ref="G151:G214" si="24">ROUND((D151-D150)/DecMeanMon,0)</f>
        <v>13</v>
      </c>
      <c r="H151">
        <f t="shared" si="17"/>
        <v>44303364</v>
      </c>
      <c r="I151">
        <f t="shared" si="18"/>
        <v>-224</v>
      </c>
    </row>
    <row r="152" spans="1:9" x14ac:dyDescent="0.2">
      <c r="A152">
        <f t="shared" si="14"/>
        <v>131</v>
      </c>
      <c r="B152" t="b">
        <f t="shared" si="21"/>
        <v>0</v>
      </c>
      <c r="C152">
        <f t="shared" si="22"/>
        <v>365</v>
      </c>
      <c r="D152">
        <f t="shared" si="23"/>
        <v>47572</v>
      </c>
      <c r="E152">
        <f t="shared" si="15"/>
        <v>357</v>
      </c>
      <c r="F152">
        <f t="shared" si="16"/>
        <v>44638720</v>
      </c>
      <c r="G152">
        <f t="shared" si="24"/>
        <v>12</v>
      </c>
      <c r="H152">
        <f t="shared" si="17"/>
        <v>44636472</v>
      </c>
      <c r="I152">
        <f t="shared" si="18"/>
        <v>2248</v>
      </c>
    </row>
    <row r="153" spans="1:9" x14ac:dyDescent="0.2">
      <c r="A153">
        <f t="shared" si="14"/>
        <v>132</v>
      </c>
      <c r="B153" t="b">
        <f t="shared" si="21"/>
        <v>1</v>
      </c>
      <c r="C153">
        <f t="shared" si="22"/>
        <v>366</v>
      </c>
      <c r="D153">
        <f t="shared" si="23"/>
        <v>47957</v>
      </c>
      <c r="E153">
        <f t="shared" si="15"/>
        <v>385</v>
      </c>
      <c r="F153">
        <f t="shared" si="16"/>
        <v>45000620</v>
      </c>
      <c r="G153">
        <f t="shared" si="24"/>
        <v>13</v>
      </c>
      <c r="H153">
        <f t="shared" si="17"/>
        <v>44997339</v>
      </c>
      <c r="I153">
        <f t="shared" si="18"/>
        <v>3281</v>
      </c>
    </row>
    <row r="154" spans="1:9" x14ac:dyDescent="0.2">
      <c r="A154">
        <f t="shared" si="14"/>
        <v>133</v>
      </c>
      <c r="B154" t="b">
        <f t="shared" si="21"/>
        <v>0</v>
      </c>
      <c r="C154">
        <f t="shared" si="22"/>
        <v>365</v>
      </c>
      <c r="D154">
        <f t="shared" si="23"/>
        <v>48307</v>
      </c>
      <c r="E154">
        <f t="shared" si="15"/>
        <v>350</v>
      </c>
      <c r="F154">
        <f t="shared" si="16"/>
        <v>45329620</v>
      </c>
      <c r="G154">
        <f t="shared" si="24"/>
        <v>12</v>
      </c>
      <c r="H154">
        <f t="shared" si="17"/>
        <v>45330447</v>
      </c>
      <c r="I154">
        <f t="shared" si="18"/>
        <v>-827</v>
      </c>
    </row>
    <row r="155" spans="1:9" x14ac:dyDescent="0.2">
      <c r="A155">
        <f t="shared" ref="A155:A218" si="25">A154+1</f>
        <v>134</v>
      </c>
      <c r="B155" t="b">
        <f t="shared" si="21"/>
        <v>0</v>
      </c>
      <c r="C155">
        <f t="shared" si="22"/>
        <v>365</v>
      </c>
      <c r="D155">
        <f t="shared" si="23"/>
        <v>48664</v>
      </c>
      <c r="E155">
        <f t="shared" ref="E155:E218" si="26">D155-D154</f>
        <v>357</v>
      </c>
      <c r="F155">
        <f t="shared" ref="F155:F218" si="27">F154+(D155-D154)*PPD</f>
        <v>45665200</v>
      </c>
      <c r="G155">
        <f t="shared" si="24"/>
        <v>12</v>
      </c>
      <c r="H155">
        <f t="shared" ref="H155:H218" si="28">H154+G155*PPM</f>
        <v>45663555</v>
      </c>
      <c r="I155">
        <f t="shared" ref="I155:I218" si="29">F155-H155</f>
        <v>1645</v>
      </c>
    </row>
    <row r="156" spans="1:9" x14ac:dyDescent="0.2">
      <c r="A156">
        <f t="shared" si="25"/>
        <v>135</v>
      </c>
      <c r="B156" t="b">
        <f t="shared" si="21"/>
        <v>0</v>
      </c>
      <c r="C156">
        <f t="shared" si="22"/>
        <v>365</v>
      </c>
      <c r="D156">
        <f t="shared" si="23"/>
        <v>49049</v>
      </c>
      <c r="E156">
        <f t="shared" si="26"/>
        <v>385</v>
      </c>
      <c r="F156">
        <f t="shared" si="27"/>
        <v>46027100</v>
      </c>
      <c r="G156">
        <f t="shared" si="24"/>
        <v>13</v>
      </c>
      <c r="H156">
        <f t="shared" si="28"/>
        <v>46024422</v>
      </c>
      <c r="I156">
        <f t="shared" si="29"/>
        <v>2678</v>
      </c>
    </row>
    <row r="157" spans="1:9" x14ac:dyDescent="0.2">
      <c r="A157">
        <f t="shared" si="25"/>
        <v>136</v>
      </c>
      <c r="B157" t="b">
        <f t="shared" si="21"/>
        <v>1</v>
      </c>
      <c r="C157">
        <f t="shared" si="22"/>
        <v>366</v>
      </c>
      <c r="D157">
        <f t="shared" si="23"/>
        <v>49406</v>
      </c>
      <c r="E157">
        <f t="shared" si="26"/>
        <v>357</v>
      </c>
      <c r="F157">
        <f t="shared" si="27"/>
        <v>46362680</v>
      </c>
      <c r="G157">
        <f t="shared" si="24"/>
        <v>12</v>
      </c>
      <c r="H157">
        <f t="shared" si="28"/>
        <v>46357530</v>
      </c>
      <c r="I157">
        <f t="shared" si="29"/>
        <v>5150</v>
      </c>
    </row>
    <row r="158" spans="1:9" x14ac:dyDescent="0.2">
      <c r="A158">
        <f t="shared" si="25"/>
        <v>137</v>
      </c>
      <c r="B158" t="b">
        <f t="shared" si="21"/>
        <v>0</v>
      </c>
      <c r="C158">
        <f t="shared" si="22"/>
        <v>365</v>
      </c>
      <c r="D158">
        <f t="shared" si="23"/>
        <v>49756</v>
      </c>
      <c r="E158">
        <f t="shared" si="26"/>
        <v>350</v>
      </c>
      <c r="F158">
        <f t="shared" si="27"/>
        <v>46691680</v>
      </c>
      <c r="G158">
        <f t="shared" si="24"/>
        <v>12</v>
      </c>
      <c r="H158">
        <f t="shared" si="28"/>
        <v>46690638</v>
      </c>
      <c r="I158">
        <f t="shared" si="29"/>
        <v>1042</v>
      </c>
    </row>
    <row r="159" spans="1:9" x14ac:dyDescent="0.2">
      <c r="A159">
        <f t="shared" si="25"/>
        <v>138</v>
      </c>
      <c r="B159" t="b">
        <f t="shared" si="21"/>
        <v>0</v>
      </c>
      <c r="C159">
        <f t="shared" si="22"/>
        <v>365</v>
      </c>
      <c r="D159">
        <f t="shared" si="23"/>
        <v>50141</v>
      </c>
      <c r="E159">
        <f t="shared" si="26"/>
        <v>385</v>
      </c>
      <c r="F159">
        <f t="shared" si="27"/>
        <v>47053580</v>
      </c>
      <c r="G159">
        <f t="shared" si="24"/>
        <v>13</v>
      </c>
      <c r="H159">
        <f t="shared" si="28"/>
        <v>47051505</v>
      </c>
      <c r="I159">
        <f t="shared" si="29"/>
        <v>2075</v>
      </c>
    </row>
    <row r="160" spans="1:9" x14ac:dyDescent="0.2">
      <c r="A160">
        <f t="shared" si="25"/>
        <v>139</v>
      </c>
      <c r="B160" t="b">
        <f t="shared" si="21"/>
        <v>0</v>
      </c>
      <c r="C160">
        <f t="shared" si="22"/>
        <v>365</v>
      </c>
      <c r="D160">
        <f t="shared" si="23"/>
        <v>50498</v>
      </c>
      <c r="E160">
        <f t="shared" si="26"/>
        <v>357</v>
      </c>
      <c r="F160">
        <f t="shared" si="27"/>
        <v>47389160</v>
      </c>
      <c r="G160">
        <f t="shared" si="24"/>
        <v>12</v>
      </c>
      <c r="H160">
        <f t="shared" si="28"/>
        <v>47384613</v>
      </c>
      <c r="I160">
        <f t="shared" si="29"/>
        <v>4547</v>
      </c>
    </row>
    <row r="161" spans="1:9" x14ac:dyDescent="0.2">
      <c r="A161">
        <f t="shared" si="25"/>
        <v>140</v>
      </c>
      <c r="B161" t="b">
        <f t="shared" si="21"/>
        <v>1</v>
      </c>
      <c r="C161">
        <f t="shared" si="22"/>
        <v>366</v>
      </c>
      <c r="D161">
        <f t="shared" si="23"/>
        <v>50883</v>
      </c>
      <c r="E161">
        <f t="shared" si="26"/>
        <v>385</v>
      </c>
      <c r="F161">
        <f t="shared" si="27"/>
        <v>47751060</v>
      </c>
      <c r="G161">
        <f t="shared" si="24"/>
        <v>13</v>
      </c>
      <c r="H161">
        <f t="shared" si="28"/>
        <v>47745480</v>
      </c>
      <c r="I161">
        <f t="shared" si="29"/>
        <v>5580</v>
      </c>
    </row>
    <row r="162" spans="1:9" x14ac:dyDescent="0.2">
      <c r="A162">
        <f t="shared" si="25"/>
        <v>141</v>
      </c>
      <c r="B162" t="b">
        <f t="shared" si="21"/>
        <v>0</v>
      </c>
      <c r="C162">
        <f t="shared" si="22"/>
        <v>365</v>
      </c>
      <c r="D162">
        <f t="shared" si="23"/>
        <v>51233</v>
      </c>
      <c r="E162">
        <f t="shared" si="26"/>
        <v>350</v>
      </c>
      <c r="F162">
        <f t="shared" si="27"/>
        <v>48080060</v>
      </c>
      <c r="G162">
        <f t="shared" si="24"/>
        <v>12</v>
      </c>
      <c r="H162">
        <f t="shared" si="28"/>
        <v>48078588</v>
      </c>
      <c r="I162">
        <f t="shared" si="29"/>
        <v>1472</v>
      </c>
    </row>
    <row r="163" spans="1:9" x14ac:dyDescent="0.2">
      <c r="A163">
        <f t="shared" si="25"/>
        <v>142</v>
      </c>
      <c r="B163" t="b">
        <f t="shared" si="21"/>
        <v>0</v>
      </c>
      <c r="C163">
        <f t="shared" si="22"/>
        <v>365</v>
      </c>
      <c r="D163">
        <f t="shared" si="23"/>
        <v>51590</v>
      </c>
      <c r="E163">
        <f t="shared" si="26"/>
        <v>357</v>
      </c>
      <c r="F163">
        <f t="shared" si="27"/>
        <v>48415640</v>
      </c>
      <c r="G163">
        <f t="shared" si="24"/>
        <v>12</v>
      </c>
      <c r="H163">
        <f t="shared" si="28"/>
        <v>48411696</v>
      </c>
      <c r="I163">
        <f t="shared" si="29"/>
        <v>3944</v>
      </c>
    </row>
    <row r="164" spans="1:9" x14ac:dyDescent="0.2">
      <c r="A164">
        <f t="shared" si="25"/>
        <v>143</v>
      </c>
      <c r="B164" t="b">
        <f t="shared" si="21"/>
        <v>0</v>
      </c>
      <c r="C164">
        <f t="shared" si="22"/>
        <v>365</v>
      </c>
      <c r="D164">
        <f t="shared" si="23"/>
        <v>51975</v>
      </c>
      <c r="E164">
        <f t="shared" si="26"/>
        <v>385</v>
      </c>
      <c r="F164">
        <f t="shared" si="27"/>
        <v>48777540</v>
      </c>
      <c r="G164">
        <f t="shared" si="24"/>
        <v>13</v>
      </c>
      <c r="H164">
        <f t="shared" si="28"/>
        <v>48772563</v>
      </c>
      <c r="I164">
        <f t="shared" si="29"/>
        <v>4977</v>
      </c>
    </row>
    <row r="165" spans="1:9" x14ac:dyDescent="0.2">
      <c r="A165">
        <f t="shared" si="25"/>
        <v>144</v>
      </c>
      <c r="B165" t="b">
        <f t="shared" si="21"/>
        <v>1</v>
      </c>
      <c r="C165">
        <f t="shared" si="22"/>
        <v>366</v>
      </c>
      <c r="D165">
        <f t="shared" si="23"/>
        <v>52325</v>
      </c>
      <c r="E165">
        <f t="shared" si="26"/>
        <v>350</v>
      </c>
      <c r="F165">
        <f t="shared" si="27"/>
        <v>49106540</v>
      </c>
      <c r="G165">
        <f t="shared" si="24"/>
        <v>12</v>
      </c>
      <c r="H165">
        <f t="shared" si="28"/>
        <v>49105671</v>
      </c>
      <c r="I165">
        <f t="shared" si="29"/>
        <v>869</v>
      </c>
    </row>
    <row r="166" spans="1:9" x14ac:dyDescent="0.2">
      <c r="A166">
        <f t="shared" si="25"/>
        <v>145</v>
      </c>
      <c r="B166" t="b">
        <f t="shared" si="21"/>
        <v>0</v>
      </c>
      <c r="C166">
        <f t="shared" si="22"/>
        <v>365</v>
      </c>
      <c r="D166">
        <f t="shared" si="23"/>
        <v>52682</v>
      </c>
      <c r="E166">
        <f t="shared" si="26"/>
        <v>357</v>
      </c>
      <c r="F166">
        <f t="shared" si="27"/>
        <v>49442120</v>
      </c>
      <c r="G166">
        <f t="shared" si="24"/>
        <v>12</v>
      </c>
      <c r="H166">
        <f t="shared" si="28"/>
        <v>49438779</v>
      </c>
      <c r="I166">
        <f t="shared" si="29"/>
        <v>3341</v>
      </c>
    </row>
    <row r="167" spans="1:9" x14ac:dyDescent="0.2">
      <c r="A167">
        <f t="shared" si="25"/>
        <v>146</v>
      </c>
      <c r="B167" t="b">
        <f t="shared" si="21"/>
        <v>0</v>
      </c>
      <c r="C167">
        <f t="shared" si="22"/>
        <v>365</v>
      </c>
      <c r="D167">
        <f t="shared" si="23"/>
        <v>53067</v>
      </c>
      <c r="E167">
        <f t="shared" si="26"/>
        <v>385</v>
      </c>
      <c r="F167">
        <f t="shared" si="27"/>
        <v>49804020</v>
      </c>
      <c r="G167">
        <f t="shared" si="24"/>
        <v>13</v>
      </c>
      <c r="H167">
        <f t="shared" si="28"/>
        <v>49799646</v>
      </c>
      <c r="I167">
        <f t="shared" si="29"/>
        <v>4374</v>
      </c>
    </row>
    <row r="168" spans="1:9" x14ac:dyDescent="0.2">
      <c r="A168">
        <f t="shared" si="25"/>
        <v>147</v>
      </c>
      <c r="B168" t="b">
        <f t="shared" si="21"/>
        <v>0</v>
      </c>
      <c r="C168">
        <f t="shared" si="22"/>
        <v>365</v>
      </c>
      <c r="D168">
        <f t="shared" si="23"/>
        <v>53417</v>
      </c>
      <c r="E168">
        <f t="shared" si="26"/>
        <v>350</v>
      </c>
      <c r="F168">
        <f t="shared" si="27"/>
        <v>50133020</v>
      </c>
      <c r="G168">
        <f t="shared" si="24"/>
        <v>12</v>
      </c>
      <c r="H168">
        <f t="shared" si="28"/>
        <v>50132754</v>
      </c>
      <c r="I168">
        <f t="shared" si="29"/>
        <v>266</v>
      </c>
    </row>
    <row r="169" spans="1:9" x14ac:dyDescent="0.2">
      <c r="A169">
        <f t="shared" si="25"/>
        <v>148</v>
      </c>
      <c r="B169" t="b">
        <f t="shared" si="21"/>
        <v>1</v>
      </c>
      <c r="C169">
        <f t="shared" si="22"/>
        <v>366</v>
      </c>
      <c r="D169">
        <f t="shared" si="23"/>
        <v>53774</v>
      </c>
      <c r="E169">
        <f t="shared" si="26"/>
        <v>357</v>
      </c>
      <c r="F169">
        <f t="shared" si="27"/>
        <v>50468600</v>
      </c>
      <c r="G169">
        <f t="shared" si="24"/>
        <v>12</v>
      </c>
      <c r="H169">
        <f t="shared" si="28"/>
        <v>50465862</v>
      </c>
      <c r="I169">
        <f t="shared" si="29"/>
        <v>2738</v>
      </c>
    </row>
    <row r="170" spans="1:9" x14ac:dyDescent="0.2">
      <c r="A170">
        <f t="shared" si="25"/>
        <v>149</v>
      </c>
      <c r="B170" t="b">
        <f t="shared" si="21"/>
        <v>0</v>
      </c>
      <c r="C170">
        <f t="shared" si="22"/>
        <v>365</v>
      </c>
      <c r="D170">
        <f t="shared" si="23"/>
        <v>54159</v>
      </c>
      <c r="E170">
        <f t="shared" si="26"/>
        <v>385</v>
      </c>
      <c r="F170">
        <f t="shared" si="27"/>
        <v>50830500</v>
      </c>
      <c r="G170">
        <f t="shared" si="24"/>
        <v>13</v>
      </c>
      <c r="H170">
        <f t="shared" si="28"/>
        <v>50826729</v>
      </c>
      <c r="I170">
        <f t="shared" si="29"/>
        <v>3771</v>
      </c>
    </row>
    <row r="171" spans="1:9" x14ac:dyDescent="0.2">
      <c r="A171">
        <f t="shared" si="25"/>
        <v>150</v>
      </c>
      <c r="B171" t="b">
        <f t="shared" si="21"/>
        <v>0</v>
      </c>
      <c r="C171">
        <f t="shared" si="22"/>
        <v>365</v>
      </c>
      <c r="D171">
        <f t="shared" si="23"/>
        <v>54509</v>
      </c>
      <c r="E171">
        <f t="shared" si="26"/>
        <v>350</v>
      </c>
      <c r="F171">
        <f t="shared" si="27"/>
        <v>51159500</v>
      </c>
      <c r="G171">
        <f t="shared" si="24"/>
        <v>12</v>
      </c>
      <c r="H171">
        <f t="shared" si="28"/>
        <v>51159837</v>
      </c>
      <c r="I171">
        <f t="shared" si="29"/>
        <v>-337</v>
      </c>
    </row>
    <row r="172" spans="1:9" x14ac:dyDescent="0.2">
      <c r="A172">
        <f t="shared" si="25"/>
        <v>151</v>
      </c>
      <c r="B172" t="b">
        <f t="shared" si="21"/>
        <v>0</v>
      </c>
      <c r="C172">
        <f t="shared" si="22"/>
        <v>365</v>
      </c>
      <c r="D172">
        <f t="shared" si="23"/>
        <v>54894</v>
      </c>
      <c r="E172">
        <f t="shared" si="26"/>
        <v>385</v>
      </c>
      <c r="F172">
        <f t="shared" si="27"/>
        <v>51521400</v>
      </c>
      <c r="G172">
        <f t="shared" si="24"/>
        <v>13</v>
      </c>
      <c r="H172">
        <f t="shared" si="28"/>
        <v>51520704</v>
      </c>
      <c r="I172">
        <f t="shared" si="29"/>
        <v>696</v>
      </c>
    </row>
    <row r="173" spans="1:9" x14ac:dyDescent="0.2">
      <c r="A173">
        <f t="shared" si="25"/>
        <v>152</v>
      </c>
      <c r="B173" t="b">
        <f t="shared" si="21"/>
        <v>1</v>
      </c>
      <c r="C173">
        <f t="shared" si="22"/>
        <v>366</v>
      </c>
      <c r="D173">
        <f t="shared" si="23"/>
        <v>55251</v>
      </c>
      <c r="E173">
        <f t="shared" si="26"/>
        <v>357</v>
      </c>
      <c r="F173">
        <f t="shared" si="27"/>
        <v>51856980</v>
      </c>
      <c r="G173">
        <f t="shared" si="24"/>
        <v>12</v>
      </c>
      <c r="H173">
        <f t="shared" si="28"/>
        <v>51853812</v>
      </c>
      <c r="I173">
        <f t="shared" si="29"/>
        <v>3168</v>
      </c>
    </row>
    <row r="174" spans="1:9" x14ac:dyDescent="0.2">
      <c r="A174">
        <f t="shared" si="25"/>
        <v>153</v>
      </c>
      <c r="B174" t="b">
        <f t="shared" si="21"/>
        <v>0</v>
      </c>
      <c r="C174">
        <f t="shared" si="22"/>
        <v>365</v>
      </c>
      <c r="D174">
        <f t="shared" si="23"/>
        <v>55601</v>
      </c>
      <c r="E174">
        <f t="shared" si="26"/>
        <v>350</v>
      </c>
      <c r="F174">
        <f t="shared" si="27"/>
        <v>52185980</v>
      </c>
      <c r="G174">
        <f t="shared" si="24"/>
        <v>12</v>
      </c>
      <c r="H174">
        <f t="shared" si="28"/>
        <v>52186920</v>
      </c>
      <c r="I174">
        <f t="shared" si="29"/>
        <v>-940</v>
      </c>
    </row>
    <row r="175" spans="1:9" x14ac:dyDescent="0.2">
      <c r="A175">
        <f t="shared" si="25"/>
        <v>154</v>
      </c>
      <c r="B175" t="b">
        <f t="shared" si="21"/>
        <v>0</v>
      </c>
      <c r="C175">
        <f t="shared" si="22"/>
        <v>365</v>
      </c>
      <c r="D175">
        <f t="shared" si="23"/>
        <v>55986</v>
      </c>
      <c r="E175">
        <f t="shared" si="26"/>
        <v>385</v>
      </c>
      <c r="F175">
        <f t="shared" si="27"/>
        <v>52547880</v>
      </c>
      <c r="G175">
        <f t="shared" si="24"/>
        <v>13</v>
      </c>
      <c r="H175">
        <f t="shared" si="28"/>
        <v>52547787</v>
      </c>
      <c r="I175">
        <f t="shared" si="29"/>
        <v>93</v>
      </c>
    </row>
    <row r="176" spans="1:9" x14ac:dyDescent="0.2">
      <c r="A176">
        <f t="shared" si="25"/>
        <v>155</v>
      </c>
      <c r="B176" t="b">
        <f t="shared" si="21"/>
        <v>0</v>
      </c>
      <c r="C176">
        <f t="shared" si="22"/>
        <v>365</v>
      </c>
      <c r="D176">
        <f t="shared" si="23"/>
        <v>56343</v>
      </c>
      <c r="E176">
        <f t="shared" si="26"/>
        <v>357</v>
      </c>
      <c r="F176">
        <f t="shared" si="27"/>
        <v>52883460</v>
      </c>
      <c r="G176">
        <f t="shared" si="24"/>
        <v>12</v>
      </c>
      <c r="H176">
        <f t="shared" si="28"/>
        <v>52880895</v>
      </c>
      <c r="I176">
        <f t="shared" si="29"/>
        <v>2565</v>
      </c>
    </row>
    <row r="177" spans="1:9" x14ac:dyDescent="0.2">
      <c r="A177">
        <f t="shared" si="25"/>
        <v>156</v>
      </c>
      <c r="B177" t="b">
        <f t="shared" si="21"/>
        <v>1</v>
      </c>
      <c r="C177">
        <f t="shared" si="22"/>
        <v>366</v>
      </c>
      <c r="D177">
        <f t="shared" si="23"/>
        <v>56700</v>
      </c>
      <c r="E177">
        <f t="shared" si="26"/>
        <v>357</v>
      </c>
      <c r="F177">
        <f t="shared" si="27"/>
        <v>53219040</v>
      </c>
      <c r="G177">
        <f t="shared" si="24"/>
        <v>12</v>
      </c>
      <c r="H177">
        <f t="shared" si="28"/>
        <v>53214003</v>
      </c>
      <c r="I177">
        <f t="shared" si="29"/>
        <v>5037</v>
      </c>
    </row>
    <row r="178" spans="1:9" x14ac:dyDescent="0.2">
      <c r="A178">
        <f t="shared" si="25"/>
        <v>157</v>
      </c>
      <c r="B178" t="b">
        <f t="shared" si="21"/>
        <v>0</v>
      </c>
      <c r="C178">
        <f t="shared" si="22"/>
        <v>365</v>
      </c>
      <c r="D178">
        <f t="shared" si="23"/>
        <v>57078</v>
      </c>
      <c r="E178">
        <f t="shared" si="26"/>
        <v>378</v>
      </c>
      <c r="F178">
        <f t="shared" si="27"/>
        <v>53574360</v>
      </c>
      <c r="G178">
        <f t="shared" si="24"/>
        <v>13</v>
      </c>
      <c r="H178">
        <f t="shared" si="28"/>
        <v>53574870</v>
      </c>
      <c r="I178">
        <f t="shared" si="29"/>
        <v>-510</v>
      </c>
    </row>
    <row r="179" spans="1:9" x14ac:dyDescent="0.2">
      <c r="A179">
        <f t="shared" si="25"/>
        <v>158</v>
      </c>
      <c r="B179" t="b">
        <f t="shared" si="21"/>
        <v>0</v>
      </c>
      <c r="C179">
        <f t="shared" si="22"/>
        <v>365</v>
      </c>
      <c r="D179">
        <f t="shared" si="23"/>
        <v>57435</v>
      </c>
      <c r="E179">
        <f t="shared" si="26"/>
        <v>357</v>
      </c>
      <c r="F179">
        <f t="shared" si="27"/>
        <v>53909940</v>
      </c>
      <c r="G179">
        <f t="shared" si="24"/>
        <v>12</v>
      </c>
      <c r="H179">
        <f t="shared" si="28"/>
        <v>53907978</v>
      </c>
      <c r="I179">
        <f t="shared" si="29"/>
        <v>1962</v>
      </c>
    </row>
    <row r="180" spans="1:9" x14ac:dyDescent="0.2">
      <c r="A180">
        <f t="shared" si="25"/>
        <v>159</v>
      </c>
      <c r="B180" t="b">
        <f t="shared" si="21"/>
        <v>0</v>
      </c>
      <c r="C180">
        <f t="shared" si="22"/>
        <v>365</v>
      </c>
      <c r="D180">
        <f t="shared" si="23"/>
        <v>57820</v>
      </c>
      <c r="E180">
        <f t="shared" si="26"/>
        <v>385</v>
      </c>
      <c r="F180">
        <f t="shared" si="27"/>
        <v>54271840</v>
      </c>
      <c r="G180">
        <f t="shared" si="24"/>
        <v>13</v>
      </c>
      <c r="H180">
        <f t="shared" si="28"/>
        <v>54268845</v>
      </c>
      <c r="I180">
        <f t="shared" si="29"/>
        <v>2995</v>
      </c>
    </row>
    <row r="181" spans="1:9" x14ac:dyDescent="0.2">
      <c r="A181">
        <f t="shared" si="25"/>
        <v>160</v>
      </c>
      <c r="B181" t="b">
        <f t="shared" si="21"/>
        <v>1</v>
      </c>
      <c r="C181">
        <f t="shared" si="22"/>
        <v>366</v>
      </c>
      <c r="D181">
        <f t="shared" si="23"/>
        <v>58177</v>
      </c>
      <c r="E181">
        <f t="shared" si="26"/>
        <v>357</v>
      </c>
      <c r="F181">
        <f t="shared" si="27"/>
        <v>54607420</v>
      </c>
      <c r="G181">
        <f t="shared" si="24"/>
        <v>12</v>
      </c>
      <c r="H181">
        <f t="shared" si="28"/>
        <v>54601953</v>
      </c>
      <c r="I181">
        <f t="shared" si="29"/>
        <v>5467</v>
      </c>
    </row>
    <row r="182" spans="1:9" x14ac:dyDescent="0.2">
      <c r="A182">
        <f t="shared" si="25"/>
        <v>161</v>
      </c>
      <c r="B182" t="b">
        <f t="shared" si="21"/>
        <v>0</v>
      </c>
      <c r="C182">
        <f t="shared" si="22"/>
        <v>365</v>
      </c>
      <c r="D182">
        <f t="shared" si="23"/>
        <v>58527</v>
      </c>
      <c r="E182">
        <f t="shared" si="26"/>
        <v>350</v>
      </c>
      <c r="F182">
        <f t="shared" si="27"/>
        <v>54936420</v>
      </c>
      <c r="G182">
        <f t="shared" si="24"/>
        <v>12</v>
      </c>
      <c r="H182">
        <f t="shared" si="28"/>
        <v>54935061</v>
      </c>
      <c r="I182">
        <f t="shared" si="29"/>
        <v>1359</v>
      </c>
    </row>
    <row r="183" spans="1:9" x14ac:dyDescent="0.2">
      <c r="A183">
        <f t="shared" si="25"/>
        <v>162</v>
      </c>
      <c r="B183" t="b">
        <f t="shared" ref="B183:B214" si="30">isJulianLeapYear(A183)</f>
        <v>0</v>
      </c>
      <c r="C183">
        <f t="shared" ref="C183:C214" si="31">IF(B183,366,365)</f>
        <v>365</v>
      </c>
      <c r="D183">
        <f t="shared" si="23"/>
        <v>58912</v>
      </c>
      <c r="E183">
        <f t="shared" si="26"/>
        <v>385</v>
      </c>
      <c r="F183">
        <f t="shared" si="27"/>
        <v>55298320</v>
      </c>
      <c r="G183">
        <f t="shared" si="24"/>
        <v>13</v>
      </c>
      <c r="H183">
        <f t="shared" si="28"/>
        <v>55295928</v>
      </c>
      <c r="I183">
        <f t="shared" si="29"/>
        <v>2392</v>
      </c>
    </row>
    <row r="184" spans="1:9" x14ac:dyDescent="0.2">
      <c r="A184">
        <f t="shared" si="25"/>
        <v>163</v>
      </c>
      <c r="B184" t="b">
        <f t="shared" si="30"/>
        <v>0</v>
      </c>
      <c r="C184">
        <f t="shared" si="31"/>
        <v>365</v>
      </c>
      <c r="D184">
        <f t="shared" si="23"/>
        <v>59269</v>
      </c>
      <c r="E184">
        <f t="shared" si="26"/>
        <v>357</v>
      </c>
      <c r="F184">
        <f t="shared" si="27"/>
        <v>55633900</v>
      </c>
      <c r="G184">
        <f t="shared" si="24"/>
        <v>12</v>
      </c>
      <c r="H184">
        <f t="shared" si="28"/>
        <v>55629036</v>
      </c>
      <c r="I184">
        <f t="shared" si="29"/>
        <v>4864</v>
      </c>
    </row>
    <row r="185" spans="1:9" x14ac:dyDescent="0.2">
      <c r="A185">
        <f t="shared" si="25"/>
        <v>164</v>
      </c>
      <c r="B185" t="b">
        <f t="shared" si="30"/>
        <v>1</v>
      </c>
      <c r="C185">
        <f t="shared" si="31"/>
        <v>366</v>
      </c>
      <c r="D185">
        <f t="shared" si="23"/>
        <v>59619</v>
      </c>
      <c r="E185">
        <f t="shared" si="26"/>
        <v>350</v>
      </c>
      <c r="F185">
        <f t="shared" si="27"/>
        <v>55962900</v>
      </c>
      <c r="G185">
        <f t="shared" si="24"/>
        <v>12</v>
      </c>
      <c r="H185">
        <f t="shared" si="28"/>
        <v>55962144</v>
      </c>
      <c r="I185">
        <f t="shared" si="29"/>
        <v>756</v>
      </c>
    </row>
    <row r="186" spans="1:9" x14ac:dyDescent="0.2">
      <c r="A186">
        <f t="shared" si="25"/>
        <v>165</v>
      </c>
      <c r="B186" t="b">
        <f t="shared" si="30"/>
        <v>0</v>
      </c>
      <c r="C186">
        <f t="shared" si="31"/>
        <v>365</v>
      </c>
      <c r="D186">
        <f t="shared" si="23"/>
        <v>60004</v>
      </c>
      <c r="E186">
        <f t="shared" si="26"/>
        <v>385</v>
      </c>
      <c r="F186">
        <f t="shared" si="27"/>
        <v>56324800</v>
      </c>
      <c r="G186">
        <f t="shared" si="24"/>
        <v>13</v>
      </c>
      <c r="H186">
        <f t="shared" si="28"/>
        <v>56323011</v>
      </c>
      <c r="I186">
        <f t="shared" si="29"/>
        <v>1789</v>
      </c>
    </row>
    <row r="187" spans="1:9" x14ac:dyDescent="0.2">
      <c r="A187">
        <f t="shared" si="25"/>
        <v>166</v>
      </c>
      <c r="B187" t="b">
        <f t="shared" si="30"/>
        <v>0</v>
      </c>
      <c r="C187">
        <f t="shared" si="31"/>
        <v>365</v>
      </c>
      <c r="D187">
        <f t="shared" si="23"/>
        <v>60361</v>
      </c>
      <c r="E187">
        <f t="shared" si="26"/>
        <v>357</v>
      </c>
      <c r="F187">
        <f t="shared" si="27"/>
        <v>56660380</v>
      </c>
      <c r="G187">
        <f t="shared" si="24"/>
        <v>12</v>
      </c>
      <c r="H187">
        <f t="shared" si="28"/>
        <v>56656119</v>
      </c>
      <c r="I187">
        <f t="shared" si="29"/>
        <v>4261</v>
      </c>
    </row>
    <row r="188" spans="1:9" x14ac:dyDescent="0.2">
      <c r="A188">
        <f t="shared" si="25"/>
        <v>167</v>
      </c>
      <c r="B188" t="b">
        <f t="shared" si="30"/>
        <v>0</v>
      </c>
      <c r="C188">
        <f t="shared" si="31"/>
        <v>365</v>
      </c>
      <c r="D188">
        <f t="shared" si="23"/>
        <v>60711</v>
      </c>
      <c r="E188">
        <f t="shared" si="26"/>
        <v>350</v>
      </c>
      <c r="F188">
        <f t="shared" si="27"/>
        <v>56989380</v>
      </c>
      <c r="G188">
        <f t="shared" si="24"/>
        <v>12</v>
      </c>
      <c r="H188">
        <f t="shared" si="28"/>
        <v>56989227</v>
      </c>
      <c r="I188">
        <f t="shared" si="29"/>
        <v>153</v>
      </c>
    </row>
    <row r="189" spans="1:9" x14ac:dyDescent="0.2">
      <c r="A189">
        <f t="shared" si="25"/>
        <v>168</v>
      </c>
      <c r="B189" t="b">
        <f t="shared" si="30"/>
        <v>1</v>
      </c>
      <c r="C189">
        <f t="shared" si="31"/>
        <v>366</v>
      </c>
      <c r="D189">
        <f t="shared" si="23"/>
        <v>61096</v>
      </c>
      <c r="E189">
        <f t="shared" si="26"/>
        <v>385</v>
      </c>
      <c r="F189">
        <f t="shared" si="27"/>
        <v>57351280</v>
      </c>
      <c r="G189">
        <f t="shared" si="24"/>
        <v>13</v>
      </c>
      <c r="H189">
        <f t="shared" si="28"/>
        <v>57350094</v>
      </c>
      <c r="I189">
        <f t="shared" si="29"/>
        <v>1186</v>
      </c>
    </row>
    <row r="190" spans="1:9" x14ac:dyDescent="0.2">
      <c r="A190">
        <f t="shared" si="25"/>
        <v>169</v>
      </c>
      <c r="B190" t="b">
        <f t="shared" si="30"/>
        <v>0</v>
      </c>
      <c r="C190">
        <f t="shared" si="31"/>
        <v>365</v>
      </c>
      <c r="D190">
        <f t="shared" si="23"/>
        <v>61453</v>
      </c>
      <c r="E190">
        <f t="shared" si="26"/>
        <v>357</v>
      </c>
      <c r="F190">
        <f t="shared" si="27"/>
        <v>57686860</v>
      </c>
      <c r="G190">
        <f t="shared" si="24"/>
        <v>12</v>
      </c>
      <c r="H190">
        <f t="shared" si="28"/>
        <v>57683202</v>
      </c>
      <c r="I190">
        <f t="shared" si="29"/>
        <v>3658</v>
      </c>
    </row>
    <row r="191" spans="1:9" x14ac:dyDescent="0.2">
      <c r="A191">
        <f t="shared" si="25"/>
        <v>170</v>
      </c>
      <c r="B191" t="b">
        <f t="shared" si="30"/>
        <v>0</v>
      </c>
      <c r="C191">
        <f t="shared" si="31"/>
        <v>365</v>
      </c>
      <c r="D191">
        <f t="shared" si="23"/>
        <v>61838</v>
      </c>
      <c r="E191">
        <f t="shared" si="26"/>
        <v>385</v>
      </c>
      <c r="F191">
        <f t="shared" si="27"/>
        <v>58048760</v>
      </c>
      <c r="G191">
        <f t="shared" si="24"/>
        <v>13</v>
      </c>
      <c r="H191">
        <f t="shared" si="28"/>
        <v>58044069</v>
      </c>
      <c r="I191">
        <f t="shared" si="29"/>
        <v>4691</v>
      </c>
    </row>
    <row r="192" spans="1:9" x14ac:dyDescent="0.2">
      <c r="A192">
        <f t="shared" si="25"/>
        <v>171</v>
      </c>
      <c r="B192" t="b">
        <f t="shared" si="30"/>
        <v>0</v>
      </c>
      <c r="C192">
        <f t="shared" si="31"/>
        <v>365</v>
      </c>
      <c r="D192">
        <f t="shared" si="23"/>
        <v>62188</v>
      </c>
      <c r="E192">
        <f t="shared" si="26"/>
        <v>350</v>
      </c>
      <c r="F192">
        <f t="shared" si="27"/>
        <v>58377760</v>
      </c>
      <c r="G192">
        <f t="shared" si="24"/>
        <v>12</v>
      </c>
      <c r="H192">
        <f t="shared" si="28"/>
        <v>58377177</v>
      </c>
      <c r="I192">
        <f t="shared" si="29"/>
        <v>583</v>
      </c>
    </row>
    <row r="193" spans="1:9" x14ac:dyDescent="0.2">
      <c r="A193">
        <f t="shared" si="25"/>
        <v>172</v>
      </c>
      <c r="B193" t="b">
        <f t="shared" si="30"/>
        <v>1</v>
      </c>
      <c r="C193">
        <f t="shared" si="31"/>
        <v>366</v>
      </c>
      <c r="D193">
        <f t="shared" si="23"/>
        <v>62545</v>
      </c>
      <c r="E193">
        <f t="shared" si="26"/>
        <v>357</v>
      </c>
      <c r="F193">
        <f t="shared" si="27"/>
        <v>58713340</v>
      </c>
      <c r="G193">
        <f t="shared" si="24"/>
        <v>12</v>
      </c>
      <c r="H193">
        <f t="shared" si="28"/>
        <v>58710285</v>
      </c>
      <c r="I193">
        <f t="shared" si="29"/>
        <v>3055</v>
      </c>
    </row>
    <row r="194" spans="1:9" x14ac:dyDescent="0.2">
      <c r="A194">
        <f t="shared" si="25"/>
        <v>173</v>
      </c>
      <c r="B194" t="b">
        <f t="shared" si="30"/>
        <v>0</v>
      </c>
      <c r="C194">
        <f t="shared" si="31"/>
        <v>365</v>
      </c>
      <c r="D194">
        <f t="shared" si="23"/>
        <v>62930</v>
      </c>
      <c r="E194">
        <f t="shared" si="26"/>
        <v>385</v>
      </c>
      <c r="F194">
        <f t="shared" si="27"/>
        <v>59075240</v>
      </c>
      <c r="G194">
        <f t="shared" si="24"/>
        <v>13</v>
      </c>
      <c r="H194">
        <f t="shared" si="28"/>
        <v>59071152</v>
      </c>
      <c r="I194">
        <f t="shared" si="29"/>
        <v>4088</v>
      </c>
    </row>
    <row r="195" spans="1:9" x14ac:dyDescent="0.2">
      <c r="A195">
        <f t="shared" si="25"/>
        <v>174</v>
      </c>
      <c r="B195" t="b">
        <f t="shared" si="30"/>
        <v>0</v>
      </c>
      <c r="C195">
        <f t="shared" si="31"/>
        <v>365</v>
      </c>
      <c r="D195">
        <f t="shared" si="23"/>
        <v>63280</v>
      </c>
      <c r="E195">
        <f t="shared" si="26"/>
        <v>350</v>
      </c>
      <c r="F195">
        <f t="shared" si="27"/>
        <v>59404240</v>
      </c>
      <c r="G195">
        <f t="shared" si="24"/>
        <v>12</v>
      </c>
      <c r="H195">
        <f t="shared" si="28"/>
        <v>59404260</v>
      </c>
      <c r="I195">
        <f t="shared" si="29"/>
        <v>-20</v>
      </c>
    </row>
    <row r="196" spans="1:9" x14ac:dyDescent="0.2">
      <c r="A196">
        <f t="shared" si="25"/>
        <v>175</v>
      </c>
      <c r="B196" t="b">
        <f t="shared" si="30"/>
        <v>0</v>
      </c>
      <c r="C196">
        <f t="shared" si="31"/>
        <v>365</v>
      </c>
      <c r="D196">
        <f t="shared" si="23"/>
        <v>63637</v>
      </c>
      <c r="E196">
        <f t="shared" si="26"/>
        <v>357</v>
      </c>
      <c r="F196">
        <f t="shared" si="27"/>
        <v>59739820</v>
      </c>
      <c r="G196">
        <f t="shared" si="24"/>
        <v>12</v>
      </c>
      <c r="H196">
        <f t="shared" si="28"/>
        <v>59737368</v>
      </c>
      <c r="I196">
        <f t="shared" si="29"/>
        <v>2452</v>
      </c>
    </row>
    <row r="197" spans="1:9" x14ac:dyDescent="0.2">
      <c r="A197">
        <f t="shared" si="25"/>
        <v>176</v>
      </c>
      <c r="B197" t="b">
        <f t="shared" si="30"/>
        <v>1</v>
      </c>
      <c r="C197">
        <f t="shared" si="31"/>
        <v>366</v>
      </c>
      <c r="D197">
        <f t="shared" si="23"/>
        <v>64022</v>
      </c>
      <c r="E197">
        <f t="shared" si="26"/>
        <v>385</v>
      </c>
      <c r="F197">
        <f t="shared" si="27"/>
        <v>60101720</v>
      </c>
      <c r="G197">
        <f t="shared" si="24"/>
        <v>13</v>
      </c>
      <c r="H197">
        <f t="shared" si="28"/>
        <v>60098235</v>
      </c>
      <c r="I197">
        <f t="shared" si="29"/>
        <v>3485</v>
      </c>
    </row>
    <row r="198" spans="1:9" x14ac:dyDescent="0.2">
      <c r="A198">
        <f t="shared" si="25"/>
        <v>177</v>
      </c>
      <c r="B198" t="b">
        <f t="shared" si="30"/>
        <v>0</v>
      </c>
      <c r="C198">
        <f t="shared" si="31"/>
        <v>365</v>
      </c>
      <c r="D198">
        <f t="shared" si="23"/>
        <v>64372</v>
      </c>
      <c r="E198">
        <f t="shared" si="26"/>
        <v>350</v>
      </c>
      <c r="F198">
        <f t="shared" si="27"/>
        <v>60430720</v>
      </c>
      <c r="G198">
        <f t="shared" si="24"/>
        <v>12</v>
      </c>
      <c r="H198">
        <f t="shared" si="28"/>
        <v>60431343</v>
      </c>
      <c r="I198">
        <f t="shared" si="29"/>
        <v>-623</v>
      </c>
    </row>
    <row r="199" spans="1:9" x14ac:dyDescent="0.2">
      <c r="A199">
        <f t="shared" si="25"/>
        <v>178</v>
      </c>
      <c r="B199" t="b">
        <f t="shared" si="30"/>
        <v>0</v>
      </c>
      <c r="C199">
        <f t="shared" si="31"/>
        <v>365</v>
      </c>
      <c r="D199">
        <f t="shared" si="23"/>
        <v>64757</v>
      </c>
      <c r="E199">
        <f t="shared" si="26"/>
        <v>385</v>
      </c>
      <c r="F199">
        <f t="shared" si="27"/>
        <v>60792620</v>
      </c>
      <c r="G199">
        <f t="shared" si="24"/>
        <v>13</v>
      </c>
      <c r="H199">
        <f t="shared" si="28"/>
        <v>60792210</v>
      </c>
      <c r="I199">
        <f t="shared" si="29"/>
        <v>410</v>
      </c>
    </row>
    <row r="200" spans="1:9" x14ac:dyDescent="0.2">
      <c r="A200">
        <f t="shared" si="25"/>
        <v>179</v>
      </c>
      <c r="B200" t="b">
        <f t="shared" si="30"/>
        <v>0</v>
      </c>
      <c r="C200">
        <f t="shared" si="31"/>
        <v>365</v>
      </c>
      <c r="D200">
        <f t="shared" si="23"/>
        <v>65114</v>
      </c>
      <c r="E200">
        <f t="shared" si="26"/>
        <v>357</v>
      </c>
      <c r="F200">
        <f t="shared" si="27"/>
        <v>61128200</v>
      </c>
      <c r="G200">
        <f t="shared" si="24"/>
        <v>12</v>
      </c>
      <c r="H200">
        <f t="shared" si="28"/>
        <v>61125318</v>
      </c>
      <c r="I200">
        <f t="shared" si="29"/>
        <v>2882</v>
      </c>
    </row>
    <row r="201" spans="1:9" x14ac:dyDescent="0.2">
      <c r="A201">
        <f t="shared" si="25"/>
        <v>180</v>
      </c>
      <c r="B201" t="b">
        <f t="shared" si="30"/>
        <v>1</v>
      </c>
      <c r="C201">
        <f t="shared" si="31"/>
        <v>366</v>
      </c>
      <c r="D201">
        <f t="shared" si="23"/>
        <v>65471</v>
      </c>
      <c r="E201">
        <f t="shared" si="26"/>
        <v>357</v>
      </c>
      <c r="F201">
        <f t="shared" si="27"/>
        <v>61463780</v>
      </c>
      <c r="G201">
        <f t="shared" si="24"/>
        <v>12</v>
      </c>
      <c r="H201">
        <f t="shared" si="28"/>
        <v>61458426</v>
      </c>
      <c r="I201">
        <f t="shared" si="29"/>
        <v>5354</v>
      </c>
    </row>
    <row r="202" spans="1:9" x14ac:dyDescent="0.2">
      <c r="A202">
        <f t="shared" si="25"/>
        <v>181</v>
      </c>
      <c r="B202" t="b">
        <f t="shared" si="30"/>
        <v>0</v>
      </c>
      <c r="C202">
        <f t="shared" si="31"/>
        <v>365</v>
      </c>
      <c r="D202">
        <f t="shared" si="23"/>
        <v>65849</v>
      </c>
      <c r="E202">
        <f t="shared" si="26"/>
        <v>378</v>
      </c>
      <c r="F202">
        <f t="shared" si="27"/>
        <v>61819100</v>
      </c>
      <c r="G202">
        <f t="shared" si="24"/>
        <v>13</v>
      </c>
      <c r="H202">
        <f t="shared" si="28"/>
        <v>61819293</v>
      </c>
      <c r="I202">
        <f t="shared" si="29"/>
        <v>-193</v>
      </c>
    </row>
    <row r="203" spans="1:9" x14ac:dyDescent="0.2">
      <c r="A203">
        <f t="shared" si="25"/>
        <v>182</v>
      </c>
      <c r="B203" t="b">
        <f t="shared" si="30"/>
        <v>0</v>
      </c>
      <c r="C203">
        <f t="shared" si="31"/>
        <v>365</v>
      </c>
      <c r="D203">
        <f t="shared" si="23"/>
        <v>66206</v>
      </c>
      <c r="E203">
        <f t="shared" si="26"/>
        <v>357</v>
      </c>
      <c r="F203">
        <f t="shared" si="27"/>
        <v>62154680</v>
      </c>
      <c r="G203">
        <f t="shared" si="24"/>
        <v>12</v>
      </c>
      <c r="H203">
        <f t="shared" si="28"/>
        <v>62152401</v>
      </c>
      <c r="I203">
        <f t="shared" si="29"/>
        <v>2279</v>
      </c>
    </row>
    <row r="204" spans="1:9" x14ac:dyDescent="0.2">
      <c r="A204">
        <f t="shared" si="25"/>
        <v>183</v>
      </c>
      <c r="B204" t="b">
        <f t="shared" si="30"/>
        <v>0</v>
      </c>
      <c r="C204">
        <f t="shared" si="31"/>
        <v>365</v>
      </c>
      <c r="D204">
        <f t="shared" si="23"/>
        <v>66563</v>
      </c>
      <c r="E204">
        <f t="shared" si="26"/>
        <v>357</v>
      </c>
      <c r="F204">
        <f t="shared" si="27"/>
        <v>62490260</v>
      </c>
      <c r="G204">
        <f t="shared" si="24"/>
        <v>12</v>
      </c>
      <c r="H204">
        <f t="shared" si="28"/>
        <v>62485509</v>
      </c>
      <c r="I204">
        <f t="shared" si="29"/>
        <v>4751</v>
      </c>
    </row>
    <row r="205" spans="1:9" x14ac:dyDescent="0.2">
      <c r="A205">
        <f t="shared" si="25"/>
        <v>184</v>
      </c>
      <c r="B205" t="b">
        <f t="shared" si="30"/>
        <v>1</v>
      </c>
      <c r="C205">
        <f t="shared" si="31"/>
        <v>366</v>
      </c>
      <c r="D205">
        <f t="shared" si="23"/>
        <v>66948</v>
      </c>
      <c r="E205">
        <f t="shared" si="26"/>
        <v>385</v>
      </c>
      <c r="F205">
        <f t="shared" si="27"/>
        <v>62852160</v>
      </c>
      <c r="G205">
        <f t="shared" si="24"/>
        <v>13</v>
      </c>
      <c r="H205">
        <f t="shared" si="28"/>
        <v>62846376</v>
      </c>
      <c r="I205">
        <f t="shared" si="29"/>
        <v>5784</v>
      </c>
    </row>
    <row r="206" spans="1:9" x14ac:dyDescent="0.2">
      <c r="A206">
        <f t="shared" si="25"/>
        <v>185</v>
      </c>
      <c r="B206" t="b">
        <f t="shared" si="30"/>
        <v>0</v>
      </c>
      <c r="C206">
        <f t="shared" si="31"/>
        <v>365</v>
      </c>
      <c r="D206">
        <f t="shared" si="23"/>
        <v>67298</v>
      </c>
      <c r="E206">
        <f t="shared" si="26"/>
        <v>350</v>
      </c>
      <c r="F206">
        <f t="shared" si="27"/>
        <v>63181160</v>
      </c>
      <c r="G206">
        <f t="shared" si="24"/>
        <v>12</v>
      </c>
      <c r="H206">
        <f t="shared" si="28"/>
        <v>63179484</v>
      </c>
      <c r="I206">
        <f t="shared" si="29"/>
        <v>1676</v>
      </c>
    </row>
    <row r="207" spans="1:9" x14ac:dyDescent="0.2">
      <c r="A207">
        <f t="shared" si="25"/>
        <v>186</v>
      </c>
      <c r="B207" t="b">
        <f t="shared" si="30"/>
        <v>0</v>
      </c>
      <c r="C207">
        <f t="shared" si="31"/>
        <v>365</v>
      </c>
      <c r="D207">
        <f t="shared" si="23"/>
        <v>67655</v>
      </c>
      <c r="E207">
        <f t="shared" si="26"/>
        <v>357</v>
      </c>
      <c r="F207">
        <f t="shared" si="27"/>
        <v>63516740</v>
      </c>
      <c r="G207">
        <f t="shared" si="24"/>
        <v>12</v>
      </c>
      <c r="H207">
        <f t="shared" si="28"/>
        <v>63512592</v>
      </c>
      <c r="I207">
        <f t="shared" si="29"/>
        <v>4148</v>
      </c>
    </row>
    <row r="208" spans="1:9" x14ac:dyDescent="0.2">
      <c r="A208">
        <f t="shared" si="25"/>
        <v>187</v>
      </c>
      <c r="B208" t="b">
        <f t="shared" si="30"/>
        <v>0</v>
      </c>
      <c r="C208">
        <f t="shared" si="31"/>
        <v>365</v>
      </c>
      <c r="D208">
        <f t="shared" si="23"/>
        <v>68040</v>
      </c>
      <c r="E208">
        <f t="shared" si="26"/>
        <v>385</v>
      </c>
      <c r="F208">
        <f t="shared" si="27"/>
        <v>63878640</v>
      </c>
      <c r="G208">
        <f t="shared" si="24"/>
        <v>13</v>
      </c>
      <c r="H208">
        <f t="shared" si="28"/>
        <v>63873459</v>
      </c>
      <c r="I208">
        <f t="shared" si="29"/>
        <v>5181</v>
      </c>
    </row>
    <row r="209" spans="1:9" x14ac:dyDescent="0.2">
      <c r="A209">
        <f t="shared" si="25"/>
        <v>188</v>
      </c>
      <c r="B209" t="b">
        <f t="shared" si="30"/>
        <v>1</v>
      </c>
      <c r="C209">
        <f t="shared" si="31"/>
        <v>366</v>
      </c>
      <c r="D209">
        <f t="shared" si="23"/>
        <v>68390</v>
      </c>
      <c r="E209">
        <f t="shared" si="26"/>
        <v>350</v>
      </c>
      <c r="F209">
        <f t="shared" si="27"/>
        <v>64207640</v>
      </c>
      <c r="G209">
        <f t="shared" si="24"/>
        <v>12</v>
      </c>
      <c r="H209">
        <f t="shared" si="28"/>
        <v>64206567</v>
      </c>
      <c r="I209">
        <f t="shared" si="29"/>
        <v>1073</v>
      </c>
    </row>
    <row r="210" spans="1:9" x14ac:dyDescent="0.2">
      <c r="A210">
        <f t="shared" si="25"/>
        <v>189</v>
      </c>
      <c r="B210" t="b">
        <f t="shared" si="30"/>
        <v>0</v>
      </c>
      <c r="C210">
        <f t="shared" si="31"/>
        <v>365</v>
      </c>
      <c r="D210">
        <f t="shared" si="23"/>
        <v>68775</v>
      </c>
      <c r="E210">
        <f t="shared" si="26"/>
        <v>385</v>
      </c>
      <c r="F210">
        <f t="shared" si="27"/>
        <v>64569540</v>
      </c>
      <c r="G210">
        <f t="shared" si="24"/>
        <v>13</v>
      </c>
      <c r="H210">
        <f t="shared" si="28"/>
        <v>64567434</v>
      </c>
      <c r="I210">
        <f t="shared" si="29"/>
        <v>2106</v>
      </c>
    </row>
    <row r="211" spans="1:9" x14ac:dyDescent="0.2">
      <c r="A211">
        <f t="shared" si="25"/>
        <v>190</v>
      </c>
      <c r="B211" t="b">
        <f t="shared" si="30"/>
        <v>0</v>
      </c>
      <c r="C211">
        <f t="shared" si="31"/>
        <v>365</v>
      </c>
      <c r="D211">
        <f t="shared" si="23"/>
        <v>69132</v>
      </c>
      <c r="E211">
        <f t="shared" si="26"/>
        <v>357</v>
      </c>
      <c r="F211">
        <f t="shared" si="27"/>
        <v>64905120</v>
      </c>
      <c r="G211">
        <f t="shared" si="24"/>
        <v>12</v>
      </c>
      <c r="H211">
        <f t="shared" si="28"/>
        <v>64900542</v>
      </c>
      <c r="I211">
        <f t="shared" si="29"/>
        <v>4578</v>
      </c>
    </row>
    <row r="212" spans="1:9" x14ac:dyDescent="0.2">
      <c r="A212">
        <f t="shared" si="25"/>
        <v>191</v>
      </c>
      <c r="B212" t="b">
        <f t="shared" si="30"/>
        <v>0</v>
      </c>
      <c r="C212">
        <f t="shared" si="31"/>
        <v>365</v>
      </c>
      <c r="D212">
        <f t="shared" si="23"/>
        <v>69482</v>
      </c>
      <c r="E212">
        <f t="shared" si="26"/>
        <v>350</v>
      </c>
      <c r="F212">
        <f t="shared" si="27"/>
        <v>65234120</v>
      </c>
      <c r="G212">
        <f t="shared" si="24"/>
        <v>12</v>
      </c>
      <c r="H212">
        <f t="shared" si="28"/>
        <v>65233650</v>
      </c>
      <c r="I212">
        <f t="shared" si="29"/>
        <v>470</v>
      </c>
    </row>
    <row r="213" spans="1:9" x14ac:dyDescent="0.2">
      <c r="A213">
        <f t="shared" si="25"/>
        <v>192</v>
      </c>
      <c r="B213" t="b">
        <f t="shared" si="30"/>
        <v>1</v>
      </c>
      <c r="C213">
        <f t="shared" si="31"/>
        <v>366</v>
      </c>
      <c r="D213">
        <f t="shared" si="23"/>
        <v>69867</v>
      </c>
      <c r="E213">
        <f t="shared" si="26"/>
        <v>385</v>
      </c>
      <c r="F213">
        <f t="shared" si="27"/>
        <v>65596020</v>
      </c>
      <c r="G213">
        <f t="shared" si="24"/>
        <v>13</v>
      </c>
      <c r="H213">
        <f t="shared" si="28"/>
        <v>65594517</v>
      </c>
      <c r="I213">
        <f t="shared" si="29"/>
        <v>1503</v>
      </c>
    </row>
    <row r="214" spans="1:9" x14ac:dyDescent="0.2">
      <c r="A214">
        <f t="shared" si="25"/>
        <v>193</v>
      </c>
      <c r="B214" t="b">
        <f t="shared" si="30"/>
        <v>0</v>
      </c>
      <c r="C214">
        <f t="shared" si="31"/>
        <v>365</v>
      </c>
      <c r="D214">
        <f t="shared" si="23"/>
        <v>70224</v>
      </c>
      <c r="E214">
        <f t="shared" si="26"/>
        <v>357</v>
      </c>
      <c r="F214">
        <f t="shared" si="27"/>
        <v>65931600</v>
      </c>
      <c r="G214">
        <f t="shared" si="24"/>
        <v>12</v>
      </c>
      <c r="H214">
        <f t="shared" si="28"/>
        <v>65927625</v>
      </c>
      <c r="I214">
        <f t="shared" si="29"/>
        <v>3975</v>
      </c>
    </row>
    <row r="215" spans="1:9" x14ac:dyDescent="0.2">
      <c r="A215">
        <f t="shared" si="25"/>
        <v>194</v>
      </c>
      <c r="B215" t="b">
        <f t="shared" ref="B215:B246" si="32">isJulianLeapYear(A215)</f>
        <v>0</v>
      </c>
      <c r="C215">
        <f t="shared" ref="C215:C246" si="33">IF(B215,366,365)</f>
        <v>365</v>
      </c>
      <c r="D215">
        <f t="shared" ref="D215:D278" si="34">OrthodoxEaster(A215)</f>
        <v>70574</v>
      </c>
      <c r="E215">
        <f t="shared" si="26"/>
        <v>350</v>
      </c>
      <c r="F215">
        <f t="shared" si="27"/>
        <v>66260600</v>
      </c>
      <c r="G215">
        <f t="shared" ref="G215:G278" si="35">ROUND((D215-D214)/DecMeanMon,0)</f>
        <v>12</v>
      </c>
      <c r="H215">
        <f t="shared" si="28"/>
        <v>66260733</v>
      </c>
      <c r="I215">
        <f t="shared" si="29"/>
        <v>-133</v>
      </c>
    </row>
    <row r="216" spans="1:9" x14ac:dyDescent="0.2">
      <c r="A216">
        <f t="shared" si="25"/>
        <v>195</v>
      </c>
      <c r="B216" t="b">
        <f t="shared" si="32"/>
        <v>0</v>
      </c>
      <c r="C216">
        <f t="shared" si="33"/>
        <v>365</v>
      </c>
      <c r="D216">
        <f t="shared" si="34"/>
        <v>70959</v>
      </c>
      <c r="E216">
        <f t="shared" si="26"/>
        <v>385</v>
      </c>
      <c r="F216">
        <f t="shared" si="27"/>
        <v>66622500</v>
      </c>
      <c r="G216">
        <f t="shared" si="35"/>
        <v>13</v>
      </c>
      <c r="H216">
        <f t="shared" si="28"/>
        <v>66621600</v>
      </c>
      <c r="I216">
        <f t="shared" si="29"/>
        <v>900</v>
      </c>
    </row>
    <row r="217" spans="1:9" x14ac:dyDescent="0.2">
      <c r="A217">
        <f t="shared" si="25"/>
        <v>196</v>
      </c>
      <c r="B217" t="b">
        <f t="shared" si="32"/>
        <v>1</v>
      </c>
      <c r="C217">
        <f t="shared" si="33"/>
        <v>366</v>
      </c>
      <c r="D217">
        <f t="shared" si="34"/>
        <v>71316</v>
      </c>
      <c r="E217">
        <f t="shared" si="26"/>
        <v>357</v>
      </c>
      <c r="F217">
        <f t="shared" si="27"/>
        <v>66958080</v>
      </c>
      <c r="G217">
        <f t="shared" si="35"/>
        <v>12</v>
      </c>
      <c r="H217">
        <f t="shared" si="28"/>
        <v>66954708</v>
      </c>
      <c r="I217">
        <f t="shared" si="29"/>
        <v>3372</v>
      </c>
    </row>
    <row r="218" spans="1:9" x14ac:dyDescent="0.2">
      <c r="A218">
        <f t="shared" si="25"/>
        <v>197</v>
      </c>
      <c r="B218" t="b">
        <f t="shared" si="32"/>
        <v>0</v>
      </c>
      <c r="C218">
        <f t="shared" si="33"/>
        <v>365</v>
      </c>
      <c r="D218">
        <f t="shared" si="34"/>
        <v>71701</v>
      </c>
      <c r="E218">
        <f t="shared" si="26"/>
        <v>385</v>
      </c>
      <c r="F218">
        <f t="shared" si="27"/>
        <v>67319980</v>
      </c>
      <c r="G218">
        <f t="shared" si="35"/>
        <v>13</v>
      </c>
      <c r="H218">
        <f t="shared" si="28"/>
        <v>67315575</v>
      </c>
      <c r="I218">
        <f t="shared" si="29"/>
        <v>4405</v>
      </c>
    </row>
    <row r="219" spans="1:9" x14ac:dyDescent="0.2">
      <c r="A219">
        <f t="shared" ref="A219:A282" si="36">A218+1</f>
        <v>198</v>
      </c>
      <c r="B219" t="b">
        <f t="shared" si="32"/>
        <v>0</v>
      </c>
      <c r="C219">
        <f t="shared" si="33"/>
        <v>365</v>
      </c>
      <c r="D219">
        <f t="shared" si="34"/>
        <v>72051</v>
      </c>
      <c r="E219">
        <f t="shared" ref="E219:E282" si="37">D219-D218</f>
        <v>350</v>
      </c>
      <c r="F219">
        <f t="shared" ref="F219:F282" si="38">F218+(D219-D218)*PPD</f>
        <v>67648980</v>
      </c>
      <c r="G219">
        <f t="shared" si="35"/>
        <v>12</v>
      </c>
      <c r="H219">
        <f t="shared" ref="H219:H282" si="39">H218+G219*PPM</f>
        <v>67648683</v>
      </c>
      <c r="I219">
        <f t="shared" ref="I219:I282" si="40">F219-H219</f>
        <v>297</v>
      </c>
    </row>
    <row r="220" spans="1:9" x14ac:dyDescent="0.2">
      <c r="A220">
        <f t="shared" si="36"/>
        <v>199</v>
      </c>
      <c r="B220" t="b">
        <f t="shared" si="32"/>
        <v>0</v>
      </c>
      <c r="C220">
        <f t="shared" si="33"/>
        <v>365</v>
      </c>
      <c r="D220">
        <f t="shared" si="34"/>
        <v>72408</v>
      </c>
      <c r="E220">
        <f t="shared" si="37"/>
        <v>357</v>
      </c>
      <c r="F220">
        <f t="shared" si="38"/>
        <v>67984560</v>
      </c>
      <c r="G220">
        <f t="shared" si="35"/>
        <v>12</v>
      </c>
      <c r="H220">
        <f t="shared" si="39"/>
        <v>67981791</v>
      </c>
      <c r="I220">
        <f t="shared" si="40"/>
        <v>2769</v>
      </c>
    </row>
    <row r="221" spans="1:9" x14ac:dyDescent="0.2">
      <c r="A221">
        <f t="shared" si="36"/>
        <v>200</v>
      </c>
      <c r="B221" t="b">
        <f t="shared" si="32"/>
        <v>1</v>
      </c>
      <c r="C221">
        <f t="shared" si="33"/>
        <v>366</v>
      </c>
      <c r="D221">
        <f t="shared" si="34"/>
        <v>72793</v>
      </c>
      <c r="E221">
        <f t="shared" si="37"/>
        <v>385</v>
      </c>
      <c r="F221">
        <f t="shared" si="38"/>
        <v>68346460</v>
      </c>
      <c r="G221">
        <f t="shared" si="35"/>
        <v>13</v>
      </c>
      <c r="H221">
        <f t="shared" si="39"/>
        <v>68342658</v>
      </c>
      <c r="I221">
        <f t="shared" si="40"/>
        <v>3802</v>
      </c>
    </row>
    <row r="222" spans="1:9" x14ac:dyDescent="0.2">
      <c r="A222">
        <f t="shared" si="36"/>
        <v>201</v>
      </c>
      <c r="B222" t="b">
        <f t="shared" si="32"/>
        <v>0</v>
      </c>
      <c r="C222">
        <f t="shared" si="33"/>
        <v>365</v>
      </c>
      <c r="D222">
        <f t="shared" si="34"/>
        <v>73143</v>
      </c>
      <c r="E222">
        <f t="shared" si="37"/>
        <v>350</v>
      </c>
      <c r="F222">
        <f t="shared" si="38"/>
        <v>68675460</v>
      </c>
      <c r="G222">
        <f t="shared" si="35"/>
        <v>12</v>
      </c>
      <c r="H222">
        <f t="shared" si="39"/>
        <v>68675766</v>
      </c>
      <c r="I222">
        <f t="shared" si="40"/>
        <v>-306</v>
      </c>
    </row>
    <row r="223" spans="1:9" x14ac:dyDescent="0.2">
      <c r="A223">
        <f t="shared" si="36"/>
        <v>202</v>
      </c>
      <c r="B223" t="b">
        <f t="shared" si="32"/>
        <v>0</v>
      </c>
      <c r="C223">
        <f t="shared" si="33"/>
        <v>365</v>
      </c>
      <c r="D223">
        <f t="shared" si="34"/>
        <v>73500</v>
      </c>
      <c r="E223">
        <f t="shared" si="37"/>
        <v>357</v>
      </c>
      <c r="F223">
        <f t="shared" si="38"/>
        <v>69011040</v>
      </c>
      <c r="G223">
        <f t="shared" si="35"/>
        <v>12</v>
      </c>
      <c r="H223">
        <f t="shared" si="39"/>
        <v>69008874</v>
      </c>
      <c r="I223">
        <f t="shared" si="40"/>
        <v>2166</v>
      </c>
    </row>
    <row r="224" spans="1:9" x14ac:dyDescent="0.2">
      <c r="A224">
        <f t="shared" si="36"/>
        <v>203</v>
      </c>
      <c r="B224" t="b">
        <f t="shared" si="32"/>
        <v>0</v>
      </c>
      <c r="C224">
        <f t="shared" si="33"/>
        <v>365</v>
      </c>
      <c r="D224">
        <f t="shared" si="34"/>
        <v>73885</v>
      </c>
      <c r="E224">
        <f t="shared" si="37"/>
        <v>385</v>
      </c>
      <c r="F224">
        <f t="shared" si="38"/>
        <v>69372940</v>
      </c>
      <c r="G224">
        <f t="shared" si="35"/>
        <v>13</v>
      </c>
      <c r="H224">
        <f t="shared" si="39"/>
        <v>69369741</v>
      </c>
      <c r="I224">
        <f t="shared" si="40"/>
        <v>3199</v>
      </c>
    </row>
    <row r="225" spans="1:9" x14ac:dyDescent="0.2">
      <c r="A225">
        <f t="shared" si="36"/>
        <v>204</v>
      </c>
      <c r="B225" t="b">
        <f t="shared" si="32"/>
        <v>1</v>
      </c>
      <c r="C225">
        <f t="shared" si="33"/>
        <v>366</v>
      </c>
      <c r="D225">
        <f t="shared" si="34"/>
        <v>74242</v>
      </c>
      <c r="E225">
        <f t="shared" si="37"/>
        <v>357</v>
      </c>
      <c r="F225">
        <f t="shared" si="38"/>
        <v>69708520</v>
      </c>
      <c r="G225">
        <f t="shared" si="35"/>
        <v>12</v>
      </c>
      <c r="H225">
        <f t="shared" si="39"/>
        <v>69702849</v>
      </c>
      <c r="I225">
        <f t="shared" si="40"/>
        <v>5671</v>
      </c>
    </row>
    <row r="226" spans="1:9" x14ac:dyDescent="0.2">
      <c r="A226">
        <f t="shared" si="36"/>
        <v>205</v>
      </c>
      <c r="B226" t="b">
        <f t="shared" si="32"/>
        <v>0</v>
      </c>
      <c r="C226">
        <f t="shared" si="33"/>
        <v>365</v>
      </c>
      <c r="D226">
        <f t="shared" si="34"/>
        <v>74592</v>
      </c>
      <c r="E226">
        <f t="shared" si="37"/>
        <v>350</v>
      </c>
      <c r="F226">
        <f t="shared" si="38"/>
        <v>70037520</v>
      </c>
      <c r="G226">
        <f t="shared" si="35"/>
        <v>12</v>
      </c>
      <c r="H226">
        <f t="shared" si="39"/>
        <v>70035957</v>
      </c>
      <c r="I226">
        <f t="shared" si="40"/>
        <v>1563</v>
      </c>
    </row>
    <row r="227" spans="1:9" x14ac:dyDescent="0.2">
      <c r="A227">
        <f t="shared" si="36"/>
        <v>206</v>
      </c>
      <c r="B227" t="b">
        <f t="shared" si="32"/>
        <v>0</v>
      </c>
      <c r="C227">
        <f t="shared" si="33"/>
        <v>365</v>
      </c>
      <c r="D227">
        <f t="shared" si="34"/>
        <v>74977</v>
      </c>
      <c r="E227">
        <f t="shared" si="37"/>
        <v>385</v>
      </c>
      <c r="F227">
        <f t="shared" si="38"/>
        <v>70399420</v>
      </c>
      <c r="G227">
        <f t="shared" si="35"/>
        <v>13</v>
      </c>
      <c r="H227">
        <f t="shared" si="39"/>
        <v>70396824</v>
      </c>
      <c r="I227">
        <f t="shared" si="40"/>
        <v>2596</v>
      </c>
    </row>
    <row r="228" spans="1:9" x14ac:dyDescent="0.2">
      <c r="A228">
        <f t="shared" si="36"/>
        <v>207</v>
      </c>
      <c r="B228" t="b">
        <f t="shared" si="32"/>
        <v>0</v>
      </c>
      <c r="C228">
        <f t="shared" si="33"/>
        <v>365</v>
      </c>
      <c r="D228">
        <f t="shared" si="34"/>
        <v>75334</v>
      </c>
      <c r="E228">
        <f t="shared" si="37"/>
        <v>357</v>
      </c>
      <c r="F228">
        <f t="shared" si="38"/>
        <v>70735000</v>
      </c>
      <c r="G228">
        <f t="shared" si="35"/>
        <v>12</v>
      </c>
      <c r="H228">
        <f t="shared" si="39"/>
        <v>70729932</v>
      </c>
      <c r="I228">
        <f t="shared" si="40"/>
        <v>5068</v>
      </c>
    </row>
    <row r="229" spans="1:9" x14ac:dyDescent="0.2">
      <c r="A229">
        <f t="shared" si="36"/>
        <v>208</v>
      </c>
      <c r="B229" t="b">
        <f t="shared" si="32"/>
        <v>1</v>
      </c>
      <c r="C229">
        <f t="shared" si="33"/>
        <v>366</v>
      </c>
      <c r="D229">
        <f t="shared" si="34"/>
        <v>75719</v>
      </c>
      <c r="E229">
        <f t="shared" si="37"/>
        <v>385</v>
      </c>
      <c r="F229">
        <f t="shared" si="38"/>
        <v>71096900</v>
      </c>
      <c r="G229">
        <f t="shared" si="35"/>
        <v>13</v>
      </c>
      <c r="H229">
        <f t="shared" si="39"/>
        <v>71090799</v>
      </c>
      <c r="I229">
        <f t="shared" si="40"/>
        <v>6101</v>
      </c>
    </row>
    <row r="230" spans="1:9" x14ac:dyDescent="0.2">
      <c r="A230">
        <f t="shared" si="36"/>
        <v>209</v>
      </c>
      <c r="B230" t="b">
        <f t="shared" si="32"/>
        <v>0</v>
      </c>
      <c r="C230">
        <f t="shared" si="33"/>
        <v>365</v>
      </c>
      <c r="D230">
        <f t="shared" si="34"/>
        <v>76069</v>
      </c>
      <c r="E230">
        <f t="shared" si="37"/>
        <v>350</v>
      </c>
      <c r="F230">
        <f t="shared" si="38"/>
        <v>71425900</v>
      </c>
      <c r="G230">
        <f t="shared" si="35"/>
        <v>12</v>
      </c>
      <c r="H230">
        <f t="shared" si="39"/>
        <v>71423907</v>
      </c>
      <c r="I230">
        <f t="shared" si="40"/>
        <v>1993</v>
      </c>
    </row>
    <row r="231" spans="1:9" x14ac:dyDescent="0.2">
      <c r="A231">
        <f t="shared" si="36"/>
        <v>210</v>
      </c>
      <c r="B231" t="b">
        <f t="shared" si="32"/>
        <v>0</v>
      </c>
      <c r="C231">
        <f t="shared" si="33"/>
        <v>365</v>
      </c>
      <c r="D231">
        <f t="shared" si="34"/>
        <v>76426</v>
      </c>
      <c r="E231">
        <f t="shared" si="37"/>
        <v>357</v>
      </c>
      <c r="F231">
        <f t="shared" si="38"/>
        <v>71761480</v>
      </c>
      <c r="G231">
        <f t="shared" si="35"/>
        <v>12</v>
      </c>
      <c r="H231">
        <f t="shared" si="39"/>
        <v>71757015</v>
      </c>
      <c r="I231">
        <f t="shared" si="40"/>
        <v>4465</v>
      </c>
    </row>
    <row r="232" spans="1:9" x14ac:dyDescent="0.2">
      <c r="A232">
        <f t="shared" si="36"/>
        <v>211</v>
      </c>
      <c r="B232" t="b">
        <f t="shared" si="32"/>
        <v>0</v>
      </c>
      <c r="C232">
        <f t="shared" si="33"/>
        <v>365</v>
      </c>
      <c r="D232">
        <f t="shared" si="34"/>
        <v>76804</v>
      </c>
      <c r="E232">
        <f t="shared" si="37"/>
        <v>378</v>
      </c>
      <c r="F232">
        <f t="shared" si="38"/>
        <v>72116800</v>
      </c>
      <c r="G232">
        <f t="shared" si="35"/>
        <v>13</v>
      </c>
      <c r="H232">
        <f t="shared" si="39"/>
        <v>72117882</v>
      </c>
      <c r="I232">
        <f t="shared" si="40"/>
        <v>-1082</v>
      </c>
    </row>
    <row r="233" spans="1:9" x14ac:dyDescent="0.2">
      <c r="A233">
        <f t="shared" si="36"/>
        <v>212</v>
      </c>
      <c r="B233" t="b">
        <f t="shared" si="32"/>
        <v>1</v>
      </c>
      <c r="C233">
        <f t="shared" si="33"/>
        <v>366</v>
      </c>
      <c r="D233">
        <f t="shared" si="34"/>
        <v>77161</v>
      </c>
      <c r="E233">
        <f t="shared" si="37"/>
        <v>357</v>
      </c>
      <c r="F233">
        <f t="shared" si="38"/>
        <v>72452380</v>
      </c>
      <c r="G233">
        <f t="shared" si="35"/>
        <v>12</v>
      </c>
      <c r="H233">
        <f t="shared" si="39"/>
        <v>72450990</v>
      </c>
      <c r="I233">
        <f t="shared" si="40"/>
        <v>1390</v>
      </c>
    </row>
    <row r="234" spans="1:9" x14ac:dyDescent="0.2">
      <c r="A234">
        <f t="shared" si="36"/>
        <v>213</v>
      </c>
      <c r="B234" t="b">
        <f t="shared" si="32"/>
        <v>0</v>
      </c>
      <c r="C234">
        <f t="shared" si="33"/>
        <v>365</v>
      </c>
      <c r="D234">
        <f t="shared" si="34"/>
        <v>77518</v>
      </c>
      <c r="E234">
        <f t="shared" si="37"/>
        <v>357</v>
      </c>
      <c r="F234">
        <f t="shared" si="38"/>
        <v>72787960</v>
      </c>
      <c r="G234">
        <f t="shared" si="35"/>
        <v>12</v>
      </c>
      <c r="H234">
        <f t="shared" si="39"/>
        <v>72784098</v>
      </c>
      <c r="I234">
        <f t="shared" si="40"/>
        <v>3862</v>
      </c>
    </row>
    <row r="235" spans="1:9" x14ac:dyDescent="0.2">
      <c r="A235">
        <f t="shared" si="36"/>
        <v>214</v>
      </c>
      <c r="B235" t="b">
        <f t="shared" si="32"/>
        <v>0</v>
      </c>
      <c r="C235">
        <f t="shared" si="33"/>
        <v>365</v>
      </c>
      <c r="D235">
        <f t="shared" si="34"/>
        <v>77903</v>
      </c>
      <c r="E235">
        <f t="shared" si="37"/>
        <v>385</v>
      </c>
      <c r="F235">
        <f t="shared" si="38"/>
        <v>73149860</v>
      </c>
      <c r="G235">
        <f t="shared" si="35"/>
        <v>13</v>
      </c>
      <c r="H235">
        <f t="shared" si="39"/>
        <v>73144965</v>
      </c>
      <c r="I235">
        <f t="shared" si="40"/>
        <v>4895</v>
      </c>
    </row>
    <row r="236" spans="1:9" x14ac:dyDescent="0.2">
      <c r="A236">
        <f t="shared" si="36"/>
        <v>215</v>
      </c>
      <c r="B236" t="b">
        <f t="shared" si="32"/>
        <v>0</v>
      </c>
      <c r="C236">
        <f t="shared" si="33"/>
        <v>365</v>
      </c>
      <c r="D236">
        <f t="shared" si="34"/>
        <v>78253</v>
      </c>
      <c r="E236">
        <f t="shared" si="37"/>
        <v>350</v>
      </c>
      <c r="F236">
        <f t="shared" si="38"/>
        <v>73478860</v>
      </c>
      <c r="G236">
        <f t="shared" si="35"/>
        <v>12</v>
      </c>
      <c r="H236">
        <f t="shared" si="39"/>
        <v>73478073</v>
      </c>
      <c r="I236">
        <f t="shared" si="40"/>
        <v>787</v>
      </c>
    </row>
    <row r="237" spans="1:9" x14ac:dyDescent="0.2">
      <c r="A237">
        <f t="shared" si="36"/>
        <v>216</v>
      </c>
      <c r="B237" t="b">
        <f t="shared" si="32"/>
        <v>1</v>
      </c>
      <c r="C237">
        <f t="shared" si="33"/>
        <v>366</v>
      </c>
      <c r="D237">
        <f t="shared" si="34"/>
        <v>78638</v>
      </c>
      <c r="E237">
        <f t="shared" si="37"/>
        <v>385</v>
      </c>
      <c r="F237">
        <f t="shared" si="38"/>
        <v>73840760</v>
      </c>
      <c r="G237">
        <f t="shared" si="35"/>
        <v>13</v>
      </c>
      <c r="H237">
        <f t="shared" si="39"/>
        <v>73838940</v>
      </c>
      <c r="I237">
        <f t="shared" si="40"/>
        <v>1820</v>
      </c>
    </row>
    <row r="238" spans="1:9" x14ac:dyDescent="0.2">
      <c r="A238">
        <f t="shared" si="36"/>
        <v>217</v>
      </c>
      <c r="B238" t="b">
        <f t="shared" si="32"/>
        <v>0</v>
      </c>
      <c r="C238">
        <f t="shared" si="33"/>
        <v>365</v>
      </c>
      <c r="D238">
        <f t="shared" si="34"/>
        <v>78995</v>
      </c>
      <c r="E238">
        <f t="shared" si="37"/>
        <v>357</v>
      </c>
      <c r="F238">
        <f t="shared" si="38"/>
        <v>74176340</v>
      </c>
      <c r="G238">
        <f t="shared" si="35"/>
        <v>12</v>
      </c>
      <c r="H238">
        <f t="shared" si="39"/>
        <v>74172048</v>
      </c>
      <c r="I238">
        <f t="shared" si="40"/>
        <v>4292</v>
      </c>
    </row>
    <row r="239" spans="1:9" x14ac:dyDescent="0.2">
      <c r="A239">
        <f t="shared" si="36"/>
        <v>218</v>
      </c>
      <c r="B239" t="b">
        <f t="shared" si="32"/>
        <v>0</v>
      </c>
      <c r="C239">
        <f t="shared" si="33"/>
        <v>365</v>
      </c>
      <c r="D239">
        <f t="shared" si="34"/>
        <v>79345</v>
      </c>
      <c r="E239">
        <f t="shared" si="37"/>
        <v>350</v>
      </c>
      <c r="F239">
        <f t="shared" si="38"/>
        <v>74505340</v>
      </c>
      <c r="G239">
        <f t="shared" si="35"/>
        <v>12</v>
      </c>
      <c r="H239">
        <f t="shared" si="39"/>
        <v>74505156</v>
      </c>
      <c r="I239">
        <f t="shared" si="40"/>
        <v>184</v>
      </c>
    </row>
    <row r="240" spans="1:9" x14ac:dyDescent="0.2">
      <c r="A240">
        <f t="shared" si="36"/>
        <v>219</v>
      </c>
      <c r="B240" t="b">
        <f t="shared" si="32"/>
        <v>0</v>
      </c>
      <c r="C240">
        <f t="shared" si="33"/>
        <v>365</v>
      </c>
      <c r="D240">
        <f t="shared" si="34"/>
        <v>79730</v>
      </c>
      <c r="E240">
        <f t="shared" si="37"/>
        <v>385</v>
      </c>
      <c r="F240">
        <f t="shared" si="38"/>
        <v>74867240</v>
      </c>
      <c r="G240">
        <f t="shared" si="35"/>
        <v>13</v>
      </c>
      <c r="H240">
        <f t="shared" si="39"/>
        <v>74866023</v>
      </c>
      <c r="I240">
        <f t="shared" si="40"/>
        <v>1217</v>
      </c>
    </row>
    <row r="241" spans="1:9" x14ac:dyDescent="0.2">
      <c r="A241">
        <f t="shared" si="36"/>
        <v>220</v>
      </c>
      <c r="B241" t="b">
        <f t="shared" si="32"/>
        <v>1</v>
      </c>
      <c r="C241">
        <f t="shared" si="33"/>
        <v>366</v>
      </c>
      <c r="D241">
        <f t="shared" si="34"/>
        <v>80087</v>
      </c>
      <c r="E241">
        <f t="shared" si="37"/>
        <v>357</v>
      </c>
      <c r="F241">
        <f t="shared" si="38"/>
        <v>75202820</v>
      </c>
      <c r="G241">
        <f t="shared" si="35"/>
        <v>12</v>
      </c>
      <c r="H241">
        <f t="shared" si="39"/>
        <v>75199131</v>
      </c>
      <c r="I241">
        <f t="shared" si="40"/>
        <v>3689</v>
      </c>
    </row>
    <row r="242" spans="1:9" x14ac:dyDescent="0.2">
      <c r="A242">
        <f t="shared" si="36"/>
        <v>221</v>
      </c>
      <c r="B242" t="b">
        <f t="shared" si="32"/>
        <v>0</v>
      </c>
      <c r="C242">
        <f t="shared" si="33"/>
        <v>365</v>
      </c>
      <c r="D242">
        <f t="shared" si="34"/>
        <v>80437</v>
      </c>
      <c r="E242">
        <f t="shared" si="37"/>
        <v>350</v>
      </c>
      <c r="F242">
        <f t="shared" si="38"/>
        <v>75531820</v>
      </c>
      <c r="G242">
        <f t="shared" si="35"/>
        <v>12</v>
      </c>
      <c r="H242">
        <f t="shared" si="39"/>
        <v>75532239</v>
      </c>
      <c r="I242">
        <f t="shared" si="40"/>
        <v>-419</v>
      </c>
    </row>
    <row r="243" spans="1:9" x14ac:dyDescent="0.2">
      <c r="A243">
        <f t="shared" si="36"/>
        <v>222</v>
      </c>
      <c r="B243" t="b">
        <f t="shared" si="32"/>
        <v>0</v>
      </c>
      <c r="C243">
        <f t="shared" si="33"/>
        <v>365</v>
      </c>
      <c r="D243">
        <f t="shared" si="34"/>
        <v>80822</v>
      </c>
      <c r="E243">
        <f t="shared" si="37"/>
        <v>385</v>
      </c>
      <c r="F243">
        <f t="shared" si="38"/>
        <v>75893720</v>
      </c>
      <c r="G243">
        <f t="shared" si="35"/>
        <v>13</v>
      </c>
      <c r="H243">
        <f t="shared" si="39"/>
        <v>75893106</v>
      </c>
      <c r="I243">
        <f t="shared" si="40"/>
        <v>614</v>
      </c>
    </row>
    <row r="244" spans="1:9" x14ac:dyDescent="0.2">
      <c r="A244">
        <f t="shared" si="36"/>
        <v>223</v>
      </c>
      <c r="B244" t="b">
        <f t="shared" si="32"/>
        <v>0</v>
      </c>
      <c r="C244">
        <f t="shared" si="33"/>
        <v>365</v>
      </c>
      <c r="D244">
        <f t="shared" si="34"/>
        <v>81179</v>
      </c>
      <c r="E244">
        <f t="shared" si="37"/>
        <v>357</v>
      </c>
      <c r="F244">
        <f t="shared" si="38"/>
        <v>76229300</v>
      </c>
      <c r="G244">
        <f t="shared" si="35"/>
        <v>12</v>
      </c>
      <c r="H244">
        <f t="shared" si="39"/>
        <v>76226214</v>
      </c>
      <c r="I244">
        <f t="shared" si="40"/>
        <v>3086</v>
      </c>
    </row>
    <row r="245" spans="1:9" x14ac:dyDescent="0.2">
      <c r="A245">
        <f t="shared" si="36"/>
        <v>224</v>
      </c>
      <c r="B245" t="b">
        <f t="shared" si="32"/>
        <v>1</v>
      </c>
      <c r="C245">
        <f t="shared" si="33"/>
        <v>366</v>
      </c>
      <c r="D245">
        <f t="shared" si="34"/>
        <v>81536</v>
      </c>
      <c r="E245">
        <f t="shared" si="37"/>
        <v>357</v>
      </c>
      <c r="F245">
        <f t="shared" si="38"/>
        <v>76564880</v>
      </c>
      <c r="G245">
        <f t="shared" si="35"/>
        <v>12</v>
      </c>
      <c r="H245">
        <f t="shared" si="39"/>
        <v>76559322</v>
      </c>
      <c r="I245">
        <f t="shared" si="40"/>
        <v>5558</v>
      </c>
    </row>
    <row r="246" spans="1:9" x14ac:dyDescent="0.2">
      <c r="A246">
        <f t="shared" si="36"/>
        <v>225</v>
      </c>
      <c r="B246" t="b">
        <f t="shared" si="32"/>
        <v>0</v>
      </c>
      <c r="C246">
        <f t="shared" si="33"/>
        <v>365</v>
      </c>
      <c r="D246">
        <f t="shared" si="34"/>
        <v>81914</v>
      </c>
      <c r="E246">
        <f t="shared" si="37"/>
        <v>378</v>
      </c>
      <c r="F246">
        <f t="shared" si="38"/>
        <v>76920200</v>
      </c>
      <c r="G246">
        <f t="shared" si="35"/>
        <v>13</v>
      </c>
      <c r="H246">
        <f t="shared" si="39"/>
        <v>76920189</v>
      </c>
      <c r="I246">
        <f t="shared" si="40"/>
        <v>11</v>
      </c>
    </row>
    <row r="247" spans="1:9" x14ac:dyDescent="0.2">
      <c r="A247">
        <f t="shared" si="36"/>
        <v>226</v>
      </c>
      <c r="B247" t="b">
        <f t="shared" ref="B247:B278" si="41">isJulianLeapYear(A247)</f>
        <v>0</v>
      </c>
      <c r="C247">
        <f t="shared" ref="C247:C278" si="42">IF(B247,366,365)</f>
        <v>365</v>
      </c>
      <c r="D247">
        <f t="shared" si="34"/>
        <v>82271</v>
      </c>
      <c r="E247">
        <f t="shared" si="37"/>
        <v>357</v>
      </c>
      <c r="F247">
        <f t="shared" si="38"/>
        <v>77255780</v>
      </c>
      <c r="G247">
        <f t="shared" si="35"/>
        <v>12</v>
      </c>
      <c r="H247">
        <f t="shared" si="39"/>
        <v>77253297</v>
      </c>
      <c r="I247">
        <f t="shared" si="40"/>
        <v>2483</v>
      </c>
    </row>
    <row r="248" spans="1:9" x14ac:dyDescent="0.2">
      <c r="A248">
        <f t="shared" si="36"/>
        <v>227</v>
      </c>
      <c r="B248" t="b">
        <f t="shared" si="41"/>
        <v>0</v>
      </c>
      <c r="C248">
        <f t="shared" si="42"/>
        <v>365</v>
      </c>
      <c r="D248">
        <f t="shared" si="34"/>
        <v>82656</v>
      </c>
      <c r="E248">
        <f t="shared" si="37"/>
        <v>385</v>
      </c>
      <c r="F248">
        <f t="shared" si="38"/>
        <v>77617680</v>
      </c>
      <c r="G248">
        <f t="shared" si="35"/>
        <v>13</v>
      </c>
      <c r="H248">
        <f t="shared" si="39"/>
        <v>77614164</v>
      </c>
      <c r="I248">
        <f t="shared" si="40"/>
        <v>3516</v>
      </c>
    </row>
    <row r="249" spans="1:9" x14ac:dyDescent="0.2">
      <c r="A249">
        <f t="shared" si="36"/>
        <v>228</v>
      </c>
      <c r="B249" t="b">
        <f t="shared" si="41"/>
        <v>1</v>
      </c>
      <c r="C249">
        <f t="shared" si="42"/>
        <v>366</v>
      </c>
      <c r="D249">
        <f t="shared" si="34"/>
        <v>83006</v>
      </c>
      <c r="E249">
        <f t="shared" si="37"/>
        <v>350</v>
      </c>
      <c r="F249">
        <f t="shared" si="38"/>
        <v>77946680</v>
      </c>
      <c r="G249">
        <f t="shared" si="35"/>
        <v>12</v>
      </c>
      <c r="H249">
        <f t="shared" si="39"/>
        <v>77947272</v>
      </c>
      <c r="I249">
        <f t="shared" si="40"/>
        <v>-592</v>
      </c>
    </row>
    <row r="250" spans="1:9" x14ac:dyDescent="0.2">
      <c r="A250">
        <f t="shared" si="36"/>
        <v>229</v>
      </c>
      <c r="B250" t="b">
        <f t="shared" si="41"/>
        <v>0</v>
      </c>
      <c r="C250">
        <f t="shared" si="42"/>
        <v>365</v>
      </c>
      <c r="D250">
        <f t="shared" si="34"/>
        <v>83363</v>
      </c>
      <c r="E250">
        <f t="shared" si="37"/>
        <v>357</v>
      </c>
      <c r="F250">
        <f t="shared" si="38"/>
        <v>78282260</v>
      </c>
      <c r="G250">
        <f t="shared" si="35"/>
        <v>12</v>
      </c>
      <c r="H250">
        <f t="shared" si="39"/>
        <v>78280380</v>
      </c>
      <c r="I250">
        <f t="shared" si="40"/>
        <v>1880</v>
      </c>
    </row>
    <row r="251" spans="1:9" x14ac:dyDescent="0.2">
      <c r="A251">
        <f t="shared" si="36"/>
        <v>230</v>
      </c>
      <c r="B251" t="b">
        <f t="shared" si="41"/>
        <v>0</v>
      </c>
      <c r="C251">
        <f t="shared" si="42"/>
        <v>365</v>
      </c>
      <c r="D251">
        <f t="shared" si="34"/>
        <v>83748</v>
      </c>
      <c r="E251">
        <f t="shared" si="37"/>
        <v>385</v>
      </c>
      <c r="F251">
        <f t="shared" si="38"/>
        <v>78644160</v>
      </c>
      <c r="G251">
        <f t="shared" si="35"/>
        <v>13</v>
      </c>
      <c r="H251">
        <f t="shared" si="39"/>
        <v>78641247</v>
      </c>
      <c r="I251">
        <f t="shared" si="40"/>
        <v>2913</v>
      </c>
    </row>
    <row r="252" spans="1:9" x14ac:dyDescent="0.2">
      <c r="A252">
        <f t="shared" si="36"/>
        <v>231</v>
      </c>
      <c r="B252" t="b">
        <f t="shared" si="41"/>
        <v>0</v>
      </c>
      <c r="C252">
        <f t="shared" si="42"/>
        <v>365</v>
      </c>
      <c r="D252">
        <f t="shared" si="34"/>
        <v>84098</v>
      </c>
      <c r="E252">
        <f t="shared" si="37"/>
        <v>350</v>
      </c>
      <c r="F252">
        <f t="shared" si="38"/>
        <v>78973160</v>
      </c>
      <c r="G252">
        <f t="shared" si="35"/>
        <v>12</v>
      </c>
      <c r="H252">
        <f t="shared" si="39"/>
        <v>78974355</v>
      </c>
      <c r="I252">
        <f t="shared" si="40"/>
        <v>-1195</v>
      </c>
    </row>
    <row r="253" spans="1:9" x14ac:dyDescent="0.2">
      <c r="A253">
        <f t="shared" si="36"/>
        <v>232</v>
      </c>
      <c r="B253" t="b">
        <f t="shared" si="41"/>
        <v>1</v>
      </c>
      <c r="C253">
        <f t="shared" si="42"/>
        <v>366</v>
      </c>
      <c r="D253">
        <f t="shared" si="34"/>
        <v>84455</v>
      </c>
      <c r="E253">
        <f t="shared" si="37"/>
        <v>357</v>
      </c>
      <c r="F253">
        <f t="shared" si="38"/>
        <v>79308740</v>
      </c>
      <c r="G253">
        <f t="shared" si="35"/>
        <v>12</v>
      </c>
      <c r="H253">
        <f t="shared" si="39"/>
        <v>79307463</v>
      </c>
      <c r="I253">
        <f t="shared" si="40"/>
        <v>1277</v>
      </c>
    </row>
    <row r="254" spans="1:9" x14ac:dyDescent="0.2">
      <c r="A254">
        <f t="shared" si="36"/>
        <v>233</v>
      </c>
      <c r="B254" t="b">
        <f t="shared" si="41"/>
        <v>0</v>
      </c>
      <c r="C254">
        <f t="shared" si="42"/>
        <v>365</v>
      </c>
      <c r="D254">
        <f t="shared" si="34"/>
        <v>84840</v>
      </c>
      <c r="E254">
        <f t="shared" si="37"/>
        <v>385</v>
      </c>
      <c r="F254">
        <f t="shared" si="38"/>
        <v>79670640</v>
      </c>
      <c r="G254">
        <f t="shared" si="35"/>
        <v>13</v>
      </c>
      <c r="H254">
        <f t="shared" si="39"/>
        <v>79668330</v>
      </c>
      <c r="I254">
        <f t="shared" si="40"/>
        <v>2310</v>
      </c>
    </row>
    <row r="255" spans="1:9" x14ac:dyDescent="0.2">
      <c r="A255">
        <f t="shared" si="36"/>
        <v>234</v>
      </c>
      <c r="B255" t="b">
        <f t="shared" si="41"/>
        <v>0</v>
      </c>
      <c r="C255">
        <f t="shared" si="42"/>
        <v>365</v>
      </c>
      <c r="D255">
        <f t="shared" si="34"/>
        <v>85197</v>
      </c>
      <c r="E255">
        <f t="shared" si="37"/>
        <v>357</v>
      </c>
      <c r="F255">
        <f t="shared" si="38"/>
        <v>80006220</v>
      </c>
      <c r="G255">
        <f t="shared" si="35"/>
        <v>12</v>
      </c>
      <c r="H255">
        <f t="shared" si="39"/>
        <v>80001438</v>
      </c>
      <c r="I255">
        <f t="shared" si="40"/>
        <v>4782</v>
      </c>
    </row>
    <row r="256" spans="1:9" x14ac:dyDescent="0.2">
      <c r="A256">
        <f t="shared" si="36"/>
        <v>235</v>
      </c>
      <c r="B256" t="b">
        <f t="shared" si="41"/>
        <v>0</v>
      </c>
      <c r="C256">
        <f t="shared" si="42"/>
        <v>365</v>
      </c>
      <c r="D256">
        <f t="shared" si="34"/>
        <v>85575</v>
      </c>
      <c r="E256">
        <f t="shared" si="37"/>
        <v>378</v>
      </c>
      <c r="F256">
        <f t="shared" si="38"/>
        <v>80361540</v>
      </c>
      <c r="G256">
        <f t="shared" si="35"/>
        <v>13</v>
      </c>
      <c r="H256">
        <f t="shared" si="39"/>
        <v>80362305</v>
      </c>
      <c r="I256">
        <f t="shared" si="40"/>
        <v>-765</v>
      </c>
    </row>
    <row r="257" spans="1:9" x14ac:dyDescent="0.2">
      <c r="A257">
        <f t="shared" si="36"/>
        <v>236</v>
      </c>
      <c r="B257" t="b">
        <f t="shared" si="41"/>
        <v>1</v>
      </c>
      <c r="C257">
        <f t="shared" si="42"/>
        <v>366</v>
      </c>
      <c r="D257">
        <f t="shared" si="34"/>
        <v>85932</v>
      </c>
      <c r="E257">
        <f t="shared" si="37"/>
        <v>357</v>
      </c>
      <c r="F257">
        <f t="shared" si="38"/>
        <v>80697120</v>
      </c>
      <c r="G257">
        <f t="shared" si="35"/>
        <v>12</v>
      </c>
      <c r="H257">
        <f t="shared" si="39"/>
        <v>80695413</v>
      </c>
      <c r="I257">
        <f t="shared" si="40"/>
        <v>1707</v>
      </c>
    </row>
    <row r="258" spans="1:9" x14ac:dyDescent="0.2">
      <c r="A258">
        <f t="shared" si="36"/>
        <v>237</v>
      </c>
      <c r="B258" t="b">
        <f t="shared" si="41"/>
        <v>0</v>
      </c>
      <c r="C258">
        <f t="shared" si="42"/>
        <v>365</v>
      </c>
      <c r="D258">
        <f t="shared" si="34"/>
        <v>86289</v>
      </c>
      <c r="E258">
        <f t="shared" si="37"/>
        <v>357</v>
      </c>
      <c r="F258">
        <f t="shared" si="38"/>
        <v>81032700</v>
      </c>
      <c r="G258">
        <f t="shared" si="35"/>
        <v>12</v>
      </c>
      <c r="H258">
        <f t="shared" si="39"/>
        <v>81028521</v>
      </c>
      <c r="I258">
        <f t="shared" si="40"/>
        <v>4179</v>
      </c>
    </row>
    <row r="259" spans="1:9" x14ac:dyDescent="0.2">
      <c r="A259">
        <f t="shared" si="36"/>
        <v>238</v>
      </c>
      <c r="B259" t="b">
        <f t="shared" si="41"/>
        <v>0</v>
      </c>
      <c r="C259">
        <f t="shared" si="42"/>
        <v>365</v>
      </c>
      <c r="D259">
        <f t="shared" si="34"/>
        <v>86674</v>
      </c>
      <c r="E259">
        <f t="shared" si="37"/>
        <v>385</v>
      </c>
      <c r="F259">
        <f t="shared" si="38"/>
        <v>81394600</v>
      </c>
      <c r="G259">
        <f t="shared" si="35"/>
        <v>13</v>
      </c>
      <c r="H259">
        <f t="shared" si="39"/>
        <v>81389388</v>
      </c>
      <c r="I259">
        <f t="shared" si="40"/>
        <v>5212</v>
      </c>
    </row>
    <row r="260" spans="1:9" x14ac:dyDescent="0.2">
      <c r="A260">
        <f t="shared" si="36"/>
        <v>239</v>
      </c>
      <c r="B260" t="b">
        <f t="shared" si="41"/>
        <v>0</v>
      </c>
      <c r="C260">
        <f t="shared" si="42"/>
        <v>365</v>
      </c>
      <c r="D260">
        <f t="shared" si="34"/>
        <v>87024</v>
      </c>
      <c r="E260">
        <f t="shared" si="37"/>
        <v>350</v>
      </c>
      <c r="F260">
        <f t="shared" si="38"/>
        <v>81723600</v>
      </c>
      <c r="G260">
        <f t="shared" si="35"/>
        <v>12</v>
      </c>
      <c r="H260">
        <f t="shared" si="39"/>
        <v>81722496</v>
      </c>
      <c r="I260">
        <f t="shared" si="40"/>
        <v>1104</v>
      </c>
    </row>
    <row r="261" spans="1:9" x14ac:dyDescent="0.2">
      <c r="A261">
        <f t="shared" si="36"/>
        <v>240</v>
      </c>
      <c r="B261" t="b">
        <f t="shared" si="41"/>
        <v>1</v>
      </c>
      <c r="C261">
        <f t="shared" si="42"/>
        <v>366</v>
      </c>
      <c r="D261">
        <f t="shared" si="34"/>
        <v>87381</v>
      </c>
      <c r="E261">
        <f t="shared" si="37"/>
        <v>357</v>
      </c>
      <c r="F261">
        <f t="shared" si="38"/>
        <v>82059180</v>
      </c>
      <c r="G261">
        <f t="shared" si="35"/>
        <v>12</v>
      </c>
      <c r="H261">
        <f t="shared" si="39"/>
        <v>82055604</v>
      </c>
      <c r="I261">
        <f t="shared" si="40"/>
        <v>3576</v>
      </c>
    </row>
    <row r="262" spans="1:9" x14ac:dyDescent="0.2">
      <c r="A262">
        <f t="shared" si="36"/>
        <v>241</v>
      </c>
      <c r="B262" t="b">
        <f t="shared" si="41"/>
        <v>0</v>
      </c>
      <c r="C262">
        <f t="shared" si="42"/>
        <v>365</v>
      </c>
      <c r="D262">
        <f t="shared" si="34"/>
        <v>87766</v>
      </c>
      <c r="E262">
        <f t="shared" si="37"/>
        <v>385</v>
      </c>
      <c r="F262">
        <f t="shared" si="38"/>
        <v>82421080</v>
      </c>
      <c r="G262">
        <f t="shared" si="35"/>
        <v>13</v>
      </c>
      <c r="H262">
        <f t="shared" si="39"/>
        <v>82416471</v>
      </c>
      <c r="I262">
        <f t="shared" si="40"/>
        <v>4609</v>
      </c>
    </row>
    <row r="263" spans="1:9" x14ac:dyDescent="0.2">
      <c r="A263">
        <f t="shared" si="36"/>
        <v>242</v>
      </c>
      <c r="B263" t="b">
        <f t="shared" si="41"/>
        <v>0</v>
      </c>
      <c r="C263">
        <f t="shared" si="42"/>
        <v>365</v>
      </c>
      <c r="D263">
        <f t="shared" si="34"/>
        <v>88116</v>
      </c>
      <c r="E263">
        <f t="shared" si="37"/>
        <v>350</v>
      </c>
      <c r="F263">
        <f t="shared" si="38"/>
        <v>82750080</v>
      </c>
      <c r="G263">
        <f t="shared" si="35"/>
        <v>12</v>
      </c>
      <c r="H263">
        <f t="shared" si="39"/>
        <v>82749579</v>
      </c>
      <c r="I263">
        <f t="shared" si="40"/>
        <v>501</v>
      </c>
    </row>
    <row r="264" spans="1:9" x14ac:dyDescent="0.2">
      <c r="A264">
        <f t="shared" si="36"/>
        <v>243</v>
      </c>
      <c r="B264" t="b">
        <f t="shared" si="41"/>
        <v>0</v>
      </c>
      <c r="C264">
        <f t="shared" si="42"/>
        <v>365</v>
      </c>
      <c r="D264">
        <f t="shared" si="34"/>
        <v>88473</v>
      </c>
      <c r="E264">
        <f t="shared" si="37"/>
        <v>357</v>
      </c>
      <c r="F264">
        <f t="shared" si="38"/>
        <v>83085660</v>
      </c>
      <c r="G264">
        <f t="shared" si="35"/>
        <v>12</v>
      </c>
      <c r="H264">
        <f t="shared" si="39"/>
        <v>83082687</v>
      </c>
      <c r="I264">
        <f t="shared" si="40"/>
        <v>2973</v>
      </c>
    </row>
    <row r="265" spans="1:9" x14ac:dyDescent="0.2">
      <c r="A265">
        <f t="shared" si="36"/>
        <v>244</v>
      </c>
      <c r="B265" t="b">
        <f t="shared" si="41"/>
        <v>1</v>
      </c>
      <c r="C265">
        <f t="shared" si="42"/>
        <v>366</v>
      </c>
      <c r="D265">
        <f t="shared" si="34"/>
        <v>88858</v>
      </c>
      <c r="E265">
        <f t="shared" si="37"/>
        <v>385</v>
      </c>
      <c r="F265">
        <f t="shared" si="38"/>
        <v>83447560</v>
      </c>
      <c r="G265">
        <f t="shared" si="35"/>
        <v>13</v>
      </c>
      <c r="H265">
        <f t="shared" si="39"/>
        <v>83443554</v>
      </c>
      <c r="I265">
        <f t="shared" si="40"/>
        <v>4006</v>
      </c>
    </row>
    <row r="266" spans="1:9" x14ac:dyDescent="0.2">
      <c r="A266">
        <f t="shared" si="36"/>
        <v>245</v>
      </c>
      <c r="B266" t="b">
        <f t="shared" si="41"/>
        <v>0</v>
      </c>
      <c r="C266">
        <f t="shared" si="42"/>
        <v>365</v>
      </c>
      <c r="D266">
        <f t="shared" si="34"/>
        <v>89208</v>
      </c>
      <c r="E266">
        <f t="shared" si="37"/>
        <v>350</v>
      </c>
      <c r="F266">
        <f t="shared" si="38"/>
        <v>83776560</v>
      </c>
      <c r="G266">
        <f t="shared" si="35"/>
        <v>12</v>
      </c>
      <c r="H266">
        <f t="shared" si="39"/>
        <v>83776662</v>
      </c>
      <c r="I266">
        <f t="shared" si="40"/>
        <v>-102</v>
      </c>
    </row>
    <row r="267" spans="1:9" x14ac:dyDescent="0.2">
      <c r="A267">
        <f t="shared" si="36"/>
        <v>246</v>
      </c>
      <c r="B267" t="b">
        <f t="shared" si="41"/>
        <v>0</v>
      </c>
      <c r="C267">
        <f t="shared" si="42"/>
        <v>365</v>
      </c>
      <c r="D267">
        <f t="shared" si="34"/>
        <v>89593</v>
      </c>
      <c r="E267">
        <f t="shared" si="37"/>
        <v>385</v>
      </c>
      <c r="F267">
        <f t="shared" si="38"/>
        <v>84138460</v>
      </c>
      <c r="G267">
        <f t="shared" si="35"/>
        <v>13</v>
      </c>
      <c r="H267">
        <f t="shared" si="39"/>
        <v>84137529</v>
      </c>
      <c r="I267">
        <f t="shared" si="40"/>
        <v>931</v>
      </c>
    </row>
    <row r="268" spans="1:9" x14ac:dyDescent="0.2">
      <c r="A268">
        <f t="shared" si="36"/>
        <v>247</v>
      </c>
      <c r="B268" t="b">
        <f t="shared" si="41"/>
        <v>0</v>
      </c>
      <c r="C268">
        <f t="shared" si="42"/>
        <v>365</v>
      </c>
      <c r="D268">
        <f t="shared" si="34"/>
        <v>89950</v>
      </c>
      <c r="E268">
        <f t="shared" si="37"/>
        <v>357</v>
      </c>
      <c r="F268">
        <f t="shared" si="38"/>
        <v>84474040</v>
      </c>
      <c r="G268">
        <f t="shared" si="35"/>
        <v>12</v>
      </c>
      <c r="H268">
        <f t="shared" si="39"/>
        <v>84470637</v>
      </c>
      <c r="I268">
        <f t="shared" si="40"/>
        <v>3403</v>
      </c>
    </row>
    <row r="269" spans="1:9" x14ac:dyDescent="0.2">
      <c r="A269">
        <f t="shared" si="36"/>
        <v>248</v>
      </c>
      <c r="B269" t="b">
        <f t="shared" si="41"/>
        <v>1</v>
      </c>
      <c r="C269">
        <f t="shared" si="42"/>
        <v>366</v>
      </c>
      <c r="D269">
        <f t="shared" si="34"/>
        <v>90300</v>
      </c>
      <c r="E269">
        <f t="shared" si="37"/>
        <v>350</v>
      </c>
      <c r="F269">
        <f t="shared" si="38"/>
        <v>84803040</v>
      </c>
      <c r="G269">
        <f t="shared" si="35"/>
        <v>12</v>
      </c>
      <c r="H269">
        <f t="shared" si="39"/>
        <v>84803745</v>
      </c>
      <c r="I269">
        <f t="shared" si="40"/>
        <v>-705</v>
      </c>
    </row>
    <row r="270" spans="1:9" x14ac:dyDescent="0.2">
      <c r="A270">
        <f t="shared" si="36"/>
        <v>249</v>
      </c>
      <c r="B270" t="b">
        <f t="shared" si="41"/>
        <v>0</v>
      </c>
      <c r="C270">
        <f t="shared" si="42"/>
        <v>365</v>
      </c>
      <c r="D270">
        <f t="shared" si="34"/>
        <v>90685</v>
      </c>
      <c r="E270">
        <f t="shared" si="37"/>
        <v>385</v>
      </c>
      <c r="F270">
        <f t="shared" si="38"/>
        <v>85164940</v>
      </c>
      <c r="G270">
        <f t="shared" si="35"/>
        <v>13</v>
      </c>
      <c r="H270">
        <f t="shared" si="39"/>
        <v>85164612</v>
      </c>
      <c r="I270">
        <f t="shared" si="40"/>
        <v>328</v>
      </c>
    </row>
    <row r="271" spans="1:9" x14ac:dyDescent="0.2">
      <c r="A271">
        <f t="shared" si="36"/>
        <v>250</v>
      </c>
      <c r="B271" t="b">
        <f t="shared" si="41"/>
        <v>0</v>
      </c>
      <c r="C271">
        <f t="shared" si="42"/>
        <v>365</v>
      </c>
      <c r="D271">
        <f t="shared" si="34"/>
        <v>91042</v>
      </c>
      <c r="E271">
        <f t="shared" si="37"/>
        <v>357</v>
      </c>
      <c r="F271">
        <f t="shared" si="38"/>
        <v>85500520</v>
      </c>
      <c r="G271">
        <f t="shared" si="35"/>
        <v>12</v>
      </c>
      <c r="H271">
        <f t="shared" si="39"/>
        <v>85497720</v>
      </c>
      <c r="I271">
        <f t="shared" si="40"/>
        <v>2800</v>
      </c>
    </row>
    <row r="272" spans="1:9" x14ac:dyDescent="0.2">
      <c r="A272">
        <f t="shared" si="36"/>
        <v>251</v>
      </c>
      <c r="B272" t="b">
        <f t="shared" si="41"/>
        <v>0</v>
      </c>
      <c r="C272">
        <f t="shared" si="42"/>
        <v>365</v>
      </c>
      <c r="D272">
        <f t="shared" si="34"/>
        <v>91392</v>
      </c>
      <c r="E272">
        <f t="shared" si="37"/>
        <v>350</v>
      </c>
      <c r="F272">
        <f t="shared" si="38"/>
        <v>85829520</v>
      </c>
      <c r="G272">
        <f t="shared" si="35"/>
        <v>12</v>
      </c>
      <c r="H272">
        <f t="shared" si="39"/>
        <v>85830828</v>
      </c>
      <c r="I272">
        <f t="shared" si="40"/>
        <v>-1308</v>
      </c>
    </row>
    <row r="273" spans="1:9" x14ac:dyDescent="0.2">
      <c r="A273">
        <f t="shared" si="36"/>
        <v>252</v>
      </c>
      <c r="B273" t="b">
        <f t="shared" si="41"/>
        <v>1</v>
      </c>
      <c r="C273">
        <f t="shared" si="42"/>
        <v>366</v>
      </c>
      <c r="D273">
        <f t="shared" si="34"/>
        <v>91777</v>
      </c>
      <c r="E273">
        <f t="shared" si="37"/>
        <v>385</v>
      </c>
      <c r="F273">
        <f t="shared" si="38"/>
        <v>86191420</v>
      </c>
      <c r="G273">
        <f t="shared" si="35"/>
        <v>13</v>
      </c>
      <c r="H273">
        <f t="shared" si="39"/>
        <v>86191695</v>
      </c>
      <c r="I273">
        <f t="shared" si="40"/>
        <v>-275</v>
      </c>
    </row>
    <row r="274" spans="1:9" x14ac:dyDescent="0.2">
      <c r="A274">
        <f t="shared" si="36"/>
        <v>253</v>
      </c>
      <c r="B274" t="b">
        <f t="shared" si="41"/>
        <v>0</v>
      </c>
      <c r="C274">
        <f t="shared" si="42"/>
        <v>365</v>
      </c>
      <c r="D274">
        <f t="shared" si="34"/>
        <v>92134</v>
      </c>
      <c r="E274">
        <f t="shared" si="37"/>
        <v>357</v>
      </c>
      <c r="F274">
        <f t="shared" si="38"/>
        <v>86527000</v>
      </c>
      <c r="G274">
        <f t="shared" si="35"/>
        <v>12</v>
      </c>
      <c r="H274">
        <f t="shared" si="39"/>
        <v>86524803</v>
      </c>
      <c r="I274">
        <f t="shared" si="40"/>
        <v>2197</v>
      </c>
    </row>
    <row r="275" spans="1:9" x14ac:dyDescent="0.2">
      <c r="A275">
        <f t="shared" si="36"/>
        <v>254</v>
      </c>
      <c r="B275" t="b">
        <f t="shared" si="41"/>
        <v>0</v>
      </c>
      <c r="C275">
        <f t="shared" si="42"/>
        <v>365</v>
      </c>
      <c r="D275">
        <f t="shared" si="34"/>
        <v>92519</v>
      </c>
      <c r="E275">
        <f t="shared" si="37"/>
        <v>385</v>
      </c>
      <c r="F275">
        <f t="shared" si="38"/>
        <v>86888900</v>
      </c>
      <c r="G275">
        <f t="shared" si="35"/>
        <v>13</v>
      </c>
      <c r="H275">
        <f t="shared" si="39"/>
        <v>86885670</v>
      </c>
      <c r="I275">
        <f t="shared" si="40"/>
        <v>3230</v>
      </c>
    </row>
    <row r="276" spans="1:9" x14ac:dyDescent="0.2">
      <c r="A276">
        <f t="shared" si="36"/>
        <v>255</v>
      </c>
      <c r="B276" t="b">
        <f t="shared" si="41"/>
        <v>0</v>
      </c>
      <c r="C276">
        <f t="shared" si="42"/>
        <v>365</v>
      </c>
      <c r="D276">
        <f t="shared" si="34"/>
        <v>92869</v>
      </c>
      <c r="E276">
        <f t="shared" si="37"/>
        <v>350</v>
      </c>
      <c r="F276">
        <f t="shared" si="38"/>
        <v>87217900</v>
      </c>
      <c r="G276">
        <f t="shared" si="35"/>
        <v>12</v>
      </c>
      <c r="H276">
        <f t="shared" si="39"/>
        <v>87218778</v>
      </c>
      <c r="I276">
        <f t="shared" si="40"/>
        <v>-878</v>
      </c>
    </row>
    <row r="277" spans="1:9" x14ac:dyDescent="0.2">
      <c r="A277">
        <f t="shared" si="36"/>
        <v>256</v>
      </c>
      <c r="B277" t="b">
        <f t="shared" si="41"/>
        <v>1</v>
      </c>
      <c r="C277">
        <f t="shared" si="42"/>
        <v>366</v>
      </c>
      <c r="D277">
        <f t="shared" si="34"/>
        <v>93226</v>
      </c>
      <c r="E277">
        <f t="shared" si="37"/>
        <v>357</v>
      </c>
      <c r="F277">
        <f t="shared" si="38"/>
        <v>87553480</v>
      </c>
      <c r="G277">
        <f t="shared" si="35"/>
        <v>12</v>
      </c>
      <c r="H277">
        <f t="shared" si="39"/>
        <v>87551886</v>
      </c>
      <c r="I277">
        <f t="shared" si="40"/>
        <v>1594</v>
      </c>
    </row>
    <row r="278" spans="1:9" x14ac:dyDescent="0.2">
      <c r="A278">
        <f t="shared" si="36"/>
        <v>257</v>
      </c>
      <c r="B278" t="b">
        <f t="shared" si="41"/>
        <v>0</v>
      </c>
      <c r="C278">
        <f t="shared" si="42"/>
        <v>365</v>
      </c>
      <c r="D278">
        <f t="shared" si="34"/>
        <v>93611</v>
      </c>
      <c r="E278">
        <f t="shared" si="37"/>
        <v>385</v>
      </c>
      <c r="F278">
        <f t="shared" si="38"/>
        <v>87915380</v>
      </c>
      <c r="G278">
        <f t="shared" si="35"/>
        <v>13</v>
      </c>
      <c r="H278">
        <f t="shared" si="39"/>
        <v>87912753</v>
      </c>
      <c r="I278">
        <f t="shared" si="40"/>
        <v>2627</v>
      </c>
    </row>
    <row r="279" spans="1:9" x14ac:dyDescent="0.2">
      <c r="A279">
        <f t="shared" si="36"/>
        <v>258</v>
      </c>
      <c r="B279" t="b">
        <f>isJulianLeapYear(A279)</f>
        <v>0</v>
      </c>
      <c r="C279">
        <f>IF(B279,366,365)</f>
        <v>365</v>
      </c>
      <c r="D279">
        <f t="shared" ref="D279:D342" si="43">OrthodoxEaster(A279)</f>
        <v>93968</v>
      </c>
      <c r="E279">
        <f t="shared" si="37"/>
        <v>357</v>
      </c>
      <c r="F279">
        <f t="shared" si="38"/>
        <v>88250960</v>
      </c>
      <c r="G279">
        <f t="shared" ref="G279:G342" si="44">ROUND((D279-D278)/DecMeanMon,0)</f>
        <v>12</v>
      </c>
      <c r="H279">
        <f t="shared" si="39"/>
        <v>88245861</v>
      </c>
      <c r="I279">
        <f t="shared" si="40"/>
        <v>5099</v>
      </c>
    </row>
    <row r="280" spans="1:9" x14ac:dyDescent="0.2">
      <c r="A280">
        <f t="shared" si="36"/>
        <v>259</v>
      </c>
      <c r="B280" t="b">
        <f>isJulianLeapYear(A280)</f>
        <v>0</v>
      </c>
      <c r="C280">
        <f>IF(B280,366,365)</f>
        <v>365</v>
      </c>
      <c r="D280">
        <f t="shared" si="43"/>
        <v>94318</v>
      </c>
      <c r="E280">
        <f t="shared" si="37"/>
        <v>350</v>
      </c>
      <c r="F280">
        <f t="shared" si="38"/>
        <v>88579960</v>
      </c>
      <c r="G280">
        <f t="shared" si="44"/>
        <v>12</v>
      </c>
      <c r="H280">
        <f t="shared" si="39"/>
        <v>88578969</v>
      </c>
      <c r="I280">
        <f t="shared" si="40"/>
        <v>991</v>
      </c>
    </row>
    <row r="281" spans="1:9" x14ac:dyDescent="0.2">
      <c r="A281">
        <f t="shared" si="36"/>
        <v>260</v>
      </c>
      <c r="B281" t="b">
        <f>isJulianLeapYear(A281)</f>
        <v>1</v>
      </c>
      <c r="C281">
        <f>IF(B281,366,365)</f>
        <v>366</v>
      </c>
      <c r="D281">
        <f t="shared" si="43"/>
        <v>94703</v>
      </c>
      <c r="E281">
        <f t="shared" si="37"/>
        <v>385</v>
      </c>
      <c r="F281">
        <f t="shared" si="38"/>
        <v>88941860</v>
      </c>
      <c r="G281">
        <f t="shared" si="44"/>
        <v>13</v>
      </c>
      <c r="H281">
        <f t="shared" si="39"/>
        <v>88939836</v>
      </c>
      <c r="I281">
        <f t="shared" si="40"/>
        <v>2024</v>
      </c>
    </row>
    <row r="282" spans="1:9" x14ac:dyDescent="0.2">
      <c r="A282">
        <f t="shared" si="36"/>
        <v>261</v>
      </c>
      <c r="B282" t="b">
        <f t="shared" ref="B282:B345" si="45">isJulianLeapYear(A282)</f>
        <v>0</v>
      </c>
      <c r="C282">
        <f t="shared" ref="C282:C345" si="46">IF(B282,366,365)</f>
        <v>365</v>
      </c>
      <c r="D282">
        <f t="shared" si="43"/>
        <v>95060</v>
      </c>
      <c r="E282">
        <f t="shared" si="37"/>
        <v>357</v>
      </c>
      <c r="F282">
        <f t="shared" si="38"/>
        <v>89277440</v>
      </c>
      <c r="G282">
        <f t="shared" si="44"/>
        <v>12</v>
      </c>
      <c r="H282">
        <f t="shared" si="39"/>
        <v>89272944</v>
      </c>
      <c r="I282">
        <f t="shared" si="40"/>
        <v>4496</v>
      </c>
    </row>
    <row r="283" spans="1:9" x14ac:dyDescent="0.2">
      <c r="A283">
        <f t="shared" ref="A283:A346" si="47">A282+1</f>
        <v>262</v>
      </c>
      <c r="B283" t="b">
        <f t="shared" si="45"/>
        <v>0</v>
      </c>
      <c r="C283">
        <f t="shared" si="46"/>
        <v>365</v>
      </c>
      <c r="D283">
        <f t="shared" si="43"/>
        <v>95410</v>
      </c>
      <c r="E283">
        <f t="shared" ref="E283:E346" si="48">D283-D282</f>
        <v>350</v>
      </c>
      <c r="F283">
        <f t="shared" ref="F283:F346" si="49">F282+(D283-D282)*PPD</f>
        <v>89606440</v>
      </c>
      <c r="G283">
        <f t="shared" si="44"/>
        <v>12</v>
      </c>
      <c r="H283">
        <f t="shared" ref="H283:H346" si="50">H282+G283*PPM</f>
        <v>89606052</v>
      </c>
      <c r="I283">
        <f t="shared" ref="I283:I346" si="51">F283-H283</f>
        <v>388</v>
      </c>
    </row>
    <row r="284" spans="1:9" x14ac:dyDescent="0.2">
      <c r="A284">
        <f t="shared" si="47"/>
        <v>263</v>
      </c>
      <c r="B284" t="b">
        <f t="shared" si="45"/>
        <v>0</v>
      </c>
      <c r="C284">
        <f t="shared" si="46"/>
        <v>365</v>
      </c>
      <c r="D284">
        <f t="shared" si="43"/>
        <v>95795</v>
      </c>
      <c r="E284">
        <f t="shared" si="48"/>
        <v>385</v>
      </c>
      <c r="F284">
        <f t="shared" si="49"/>
        <v>89968340</v>
      </c>
      <c r="G284">
        <f t="shared" si="44"/>
        <v>13</v>
      </c>
      <c r="H284">
        <f t="shared" si="50"/>
        <v>89966919</v>
      </c>
      <c r="I284">
        <f t="shared" si="51"/>
        <v>1421</v>
      </c>
    </row>
    <row r="285" spans="1:9" x14ac:dyDescent="0.2">
      <c r="A285">
        <f t="shared" si="47"/>
        <v>264</v>
      </c>
      <c r="B285" t="b">
        <f t="shared" si="45"/>
        <v>1</v>
      </c>
      <c r="C285">
        <f t="shared" si="46"/>
        <v>366</v>
      </c>
      <c r="D285">
        <f t="shared" si="43"/>
        <v>96152</v>
      </c>
      <c r="E285">
        <f t="shared" si="48"/>
        <v>357</v>
      </c>
      <c r="F285">
        <f t="shared" si="49"/>
        <v>90303920</v>
      </c>
      <c r="G285">
        <f t="shared" si="44"/>
        <v>12</v>
      </c>
      <c r="H285">
        <f t="shared" si="50"/>
        <v>90300027</v>
      </c>
      <c r="I285">
        <f t="shared" si="51"/>
        <v>3893</v>
      </c>
    </row>
    <row r="286" spans="1:9" x14ac:dyDescent="0.2">
      <c r="A286">
        <f t="shared" si="47"/>
        <v>265</v>
      </c>
      <c r="B286" t="b">
        <f t="shared" si="45"/>
        <v>0</v>
      </c>
      <c r="C286">
        <f t="shared" si="46"/>
        <v>365</v>
      </c>
      <c r="D286">
        <f t="shared" si="43"/>
        <v>96537</v>
      </c>
      <c r="E286">
        <f t="shared" si="48"/>
        <v>385</v>
      </c>
      <c r="F286">
        <f t="shared" si="49"/>
        <v>90665820</v>
      </c>
      <c r="G286">
        <f t="shared" si="44"/>
        <v>13</v>
      </c>
      <c r="H286">
        <f t="shared" si="50"/>
        <v>90660894</v>
      </c>
      <c r="I286">
        <f t="shared" si="51"/>
        <v>4926</v>
      </c>
    </row>
    <row r="287" spans="1:9" x14ac:dyDescent="0.2">
      <c r="A287">
        <f t="shared" si="47"/>
        <v>266</v>
      </c>
      <c r="B287" t="b">
        <f t="shared" si="45"/>
        <v>0</v>
      </c>
      <c r="C287">
        <f t="shared" si="46"/>
        <v>365</v>
      </c>
      <c r="D287">
        <f t="shared" si="43"/>
        <v>96887</v>
      </c>
      <c r="E287">
        <f t="shared" si="48"/>
        <v>350</v>
      </c>
      <c r="F287">
        <f t="shared" si="49"/>
        <v>90994820</v>
      </c>
      <c r="G287">
        <f t="shared" si="44"/>
        <v>12</v>
      </c>
      <c r="H287">
        <f t="shared" si="50"/>
        <v>90994002</v>
      </c>
      <c r="I287">
        <f t="shared" si="51"/>
        <v>818</v>
      </c>
    </row>
    <row r="288" spans="1:9" x14ac:dyDescent="0.2">
      <c r="A288">
        <f t="shared" si="47"/>
        <v>267</v>
      </c>
      <c r="B288" t="b">
        <f t="shared" si="45"/>
        <v>0</v>
      </c>
      <c r="C288">
        <f t="shared" si="46"/>
        <v>365</v>
      </c>
      <c r="D288">
        <f t="shared" si="43"/>
        <v>97244</v>
      </c>
      <c r="E288">
        <f t="shared" si="48"/>
        <v>357</v>
      </c>
      <c r="F288">
        <f t="shared" si="49"/>
        <v>91330400</v>
      </c>
      <c r="G288">
        <f t="shared" si="44"/>
        <v>12</v>
      </c>
      <c r="H288">
        <f t="shared" si="50"/>
        <v>91327110</v>
      </c>
      <c r="I288">
        <f t="shared" si="51"/>
        <v>3290</v>
      </c>
    </row>
    <row r="289" spans="1:9" x14ac:dyDescent="0.2">
      <c r="A289">
        <f t="shared" si="47"/>
        <v>268</v>
      </c>
      <c r="B289" t="b">
        <f t="shared" si="45"/>
        <v>1</v>
      </c>
      <c r="C289">
        <f t="shared" si="46"/>
        <v>366</v>
      </c>
      <c r="D289">
        <f t="shared" si="43"/>
        <v>97629</v>
      </c>
      <c r="E289">
        <f t="shared" si="48"/>
        <v>385</v>
      </c>
      <c r="F289">
        <f t="shared" si="49"/>
        <v>91692300</v>
      </c>
      <c r="G289">
        <f t="shared" si="44"/>
        <v>13</v>
      </c>
      <c r="H289">
        <f t="shared" si="50"/>
        <v>91687977</v>
      </c>
      <c r="I289">
        <f t="shared" si="51"/>
        <v>4323</v>
      </c>
    </row>
    <row r="290" spans="1:9" x14ac:dyDescent="0.2">
      <c r="A290">
        <f t="shared" si="47"/>
        <v>269</v>
      </c>
      <c r="B290" t="b">
        <f t="shared" si="45"/>
        <v>0</v>
      </c>
      <c r="C290">
        <f t="shared" si="46"/>
        <v>365</v>
      </c>
      <c r="D290">
        <f t="shared" si="43"/>
        <v>97979</v>
      </c>
      <c r="E290">
        <f t="shared" si="48"/>
        <v>350</v>
      </c>
      <c r="F290">
        <f t="shared" si="49"/>
        <v>92021300</v>
      </c>
      <c r="G290">
        <f t="shared" si="44"/>
        <v>12</v>
      </c>
      <c r="H290">
        <f t="shared" si="50"/>
        <v>92021085</v>
      </c>
      <c r="I290">
        <f t="shared" si="51"/>
        <v>215</v>
      </c>
    </row>
    <row r="291" spans="1:9" x14ac:dyDescent="0.2">
      <c r="A291">
        <f t="shared" si="47"/>
        <v>270</v>
      </c>
      <c r="B291" t="b">
        <f t="shared" si="45"/>
        <v>0</v>
      </c>
      <c r="C291">
        <f t="shared" si="46"/>
        <v>365</v>
      </c>
      <c r="D291">
        <f t="shared" si="43"/>
        <v>98336</v>
      </c>
      <c r="E291">
        <f t="shared" si="48"/>
        <v>357</v>
      </c>
      <c r="F291">
        <f t="shared" si="49"/>
        <v>92356880</v>
      </c>
      <c r="G291">
        <f t="shared" si="44"/>
        <v>12</v>
      </c>
      <c r="H291">
        <f t="shared" si="50"/>
        <v>92354193</v>
      </c>
      <c r="I291">
        <f t="shared" si="51"/>
        <v>2687</v>
      </c>
    </row>
    <row r="292" spans="1:9" x14ac:dyDescent="0.2">
      <c r="A292">
        <f t="shared" si="47"/>
        <v>271</v>
      </c>
      <c r="B292" t="b">
        <f t="shared" si="45"/>
        <v>0</v>
      </c>
      <c r="C292">
        <f t="shared" si="46"/>
        <v>365</v>
      </c>
      <c r="D292">
        <f t="shared" si="43"/>
        <v>98721</v>
      </c>
      <c r="E292">
        <f t="shared" si="48"/>
        <v>385</v>
      </c>
      <c r="F292">
        <f t="shared" si="49"/>
        <v>92718780</v>
      </c>
      <c r="G292">
        <f t="shared" si="44"/>
        <v>13</v>
      </c>
      <c r="H292">
        <f t="shared" si="50"/>
        <v>92715060</v>
      </c>
      <c r="I292">
        <f t="shared" si="51"/>
        <v>3720</v>
      </c>
    </row>
    <row r="293" spans="1:9" x14ac:dyDescent="0.2">
      <c r="A293">
        <f t="shared" si="47"/>
        <v>272</v>
      </c>
      <c r="B293" t="b">
        <f t="shared" si="45"/>
        <v>1</v>
      </c>
      <c r="C293">
        <f t="shared" si="46"/>
        <v>366</v>
      </c>
      <c r="D293">
        <f t="shared" si="43"/>
        <v>99071</v>
      </c>
      <c r="E293">
        <f t="shared" si="48"/>
        <v>350</v>
      </c>
      <c r="F293">
        <f t="shared" si="49"/>
        <v>93047780</v>
      </c>
      <c r="G293">
        <f t="shared" si="44"/>
        <v>12</v>
      </c>
      <c r="H293">
        <f t="shared" si="50"/>
        <v>93048168</v>
      </c>
      <c r="I293">
        <f t="shared" si="51"/>
        <v>-388</v>
      </c>
    </row>
    <row r="294" spans="1:9" x14ac:dyDescent="0.2">
      <c r="A294">
        <f t="shared" si="47"/>
        <v>273</v>
      </c>
      <c r="B294" t="b">
        <f t="shared" si="45"/>
        <v>0</v>
      </c>
      <c r="C294">
        <f t="shared" si="46"/>
        <v>365</v>
      </c>
      <c r="D294">
        <f t="shared" si="43"/>
        <v>99456</v>
      </c>
      <c r="E294">
        <f t="shared" si="48"/>
        <v>385</v>
      </c>
      <c r="F294">
        <f t="shared" si="49"/>
        <v>93409680</v>
      </c>
      <c r="G294">
        <f t="shared" si="44"/>
        <v>13</v>
      </c>
      <c r="H294">
        <f t="shared" si="50"/>
        <v>93409035</v>
      </c>
      <c r="I294">
        <f t="shared" si="51"/>
        <v>645</v>
      </c>
    </row>
    <row r="295" spans="1:9" x14ac:dyDescent="0.2">
      <c r="A295">
        <f t="shared" si="47"/>
        <v>274</v>
      </c>
      <c r="B295" t="b">
        <f t="shared" si="45"/>
        <v>0</v>
      </c>
      <c r="C295">
        <f t="shared" si="46"/>
        <v>365</v>
      </c>
      <c r="D295">
        <f t="shared" si="43"/>
        <v>99813</v>
      </c>
      <c r="E295">
        <f t="shared" si="48"/>
        <v>357</v>
      </c>
      <c r="F295">
        <f t="shared" si="49"/>
        <v>93745260</v>
      </c>
      <c r="G295">
        <f t="shared" si="44"/>
        <v>12</v>
      </c>
      <c r="H295">
        <f t="shared" si="50"/>
        <v>93742143</v>
      </c>
      <c r="I295">
        <f t="shared" si="51"/>
        <v>3117</v>
      </c>
    </row>
    <row r="296" spans="1:9" x14ac:dyDescent="0.2">
      <c r="A296">
        <f t="shared" si="47"/>
        <v>275</v>
      </c>
      <c r="B296" t="b">
        <f t="shared" si="45"/>
        <v>0</v>
      </c>
      <c r="C296">
        <f t="shared" si="46"/>
        <v>365</v>
      </c>
      <c r="D296">
        <f t="shared" si="43"/>
        <v>100163</v>
      </c>
      <c r="E296">
        <f t="shared" si="48"/>
        <v>350</v>
      </c>
      <c r="F296">
        <f t="shared" si="49"/>
        <v>94074260</v>
      </c>
      <c r="G296">
        <f t="shared" si="44"/>
        <v>12</v>
      </c>
      <c r="H296">
        <f t="shared" si="50"/>
        <v>94075251</v>
      </c>
      <c r="I296">
        <f t="shared" si="51"/>
        <v>-991</v>
      </c>
    </row>
    <row r="297" spans="1:9" x14ac:dyDescent="0.2">
      <c r="A297">
        <f t="shared" si="47"/>
        <v>276</v>
      </c>
      <c r="B297" t="b">
        <f t="shared" si="45"/>
        <v>1</v>
      </c>
      <c r="C297">
        <f t="shared" si="46"/>
        <v>366</v>
      </c>
      <c r="D297">
        <f t="shared" si="43"/>
        <v>100548</v>
      </c>
      <c r="E297">
        <f t="shared" si="48"/>
        <v>385</v>
      </c>
      <c r="F297">
        <f t="shared" si="49"/>
        <v>94436160</v>
      </c>
      <c r="G297">
        <f t="shared" si="44"/>
        <v>13</v>
      </c>
      <c r="H297">
        <f t="shared" si="50"/>
        <v>94436118</v>
      </c>
      <c r="I297">
        <f t="shared" si="51"/>
        <v>42</v>
      </c>
    </row>
    <row r="298" spans="1:9" x14ac:dyDescent="0.2">
      <c r="A298">
        <f t="shared" si="47"/>
        <v>277</v>
      </c>
      <c r="B298" t="b">
        <f t="shared" si="45"/>
        <v>0</v>
      </c>
      <c r="C298">
        <f t="shared" si="46"/>
        <v>365</v>
      </c>
      <c r="D298">
        <f t="shared" si="43"/>
        <v>100905</v>
      </c>
      <c r="E298">
        <f t="shared" si="48"/>
        <v>357</v>
      </c>
      <c r="F298">
        <f t="shared" si="49"/>
        <v>94771740</v>
      </c>
      <c r="G298">
        <f t="shared" si="44"/>
        <v>12</v>
      </c>
      <c r="H298">
        <f t="shared" si="50"/>
        <v>94769226</v>
      </c>
      <c r="I298">
        <f t="shared" si="51"/>
        <v>2514</v>
      </c>
    </row>
    <row r="299" spans="1:9" x14ac:dyDescent="0.2">
      <c r="A299">
        <f t="shared" si="47"/>
        <v>278</v>
      </c>
      <c r="B299" t="b">
        <f t="shared" si="45"/>
        <v>0</v>
      </c>
      <c r="C299">
        <f t="shared" si="46"/>
        <v>365</v>
      </c>
      <c r="D299">
        <f t="shared" si="43"/>
        <v>101262</v>
      </c>
      <c r="E299">
        <f t="shared" si="48"/>
        <v>357</v>
      </c>
      <c r="F299">
        <f t="shared" si="49"/>
        <v>95107320</v>
      </c>
      <c r="G299">
        <f t="shared" si="44"/>
        <v>12</v>
      </c>
      <c r="H299">
        <f t="shared" si="50"/>
        <v>95102334</v>
      </c>
      <c r="I299">
        <f t="shared" si="51"/>
        <v>4986</v>
      </c>
    </row>
    <row r="300" spans="1:9" x14ac:dyDescent="0.2">
      <c r="A300">
        <f t="shared" si="47"/>
        <v>279</v>
      </c>
      <c r="B300" t="b">
        <f t="shared" si="45"/>
        <v>0</v>
      </c>
      <c r="C300">
        <f t="shared" si="46"/>
        <v>365</v>
      </c>
      <c r="D300">
        <f t="shared" si="43"/>
        <v>101640</v>
      </c>
      <c r="E300">
        <f t="shared" si="48"/>
        <v>378</v>
      </c>
      <c r="F300">
        <f t="shared" si="49"/>
        <v>95462640</v>
      </c>
      <c r="G300">
        <f t="shared" si="44"/>
        <v>13</v>
      </c>
      <c r="H300">
        <f t="shared" si="50"/>
        <v>95463201</v>
      </c>
      <c r="I300">
        <f t="shared" si="51"/>
        <v>-561</v>
      </c>
    </row>
    <row r="301" spans="1:9" x14ac:dyDescent="0.2">
      <c r="A301">
        <f t="shared" si="47"/>
        <v>280</v>
      </c>
      <c r="B301" t="b">
        <f t="shared" si="45"/>
        <v>1</v>
      </c>
      <c r="C301">
        <f t="shared" si="46"/>
        <v>366</v>
      </c>
      <c r="D301">
        <f t="shared" si="43"/>
        <v>101997</v>
      </c>
      <c r="E301">
        <f t="shared" si="48"/>
        <v>357</v>
      </c>
      <c r="F301">
        <f t="shared" si="49"/>
        <v>95798220</v>
      </c>
      <c r="G301">
        <f t="shared" si="44"/>
        <v>12</v>
      </c>
      <c r="H301">
        <f t="shared" si="50"/>
        <v>95796309</v>
      </c>
      <c r="I301">
        <f t="shared" si="51"/>
        <v>1911</v>
      </c>
    </row>
    <row r="302" spans="1:9" x14ac:dyDescent="0.2">
      <c r="A302">
        <f t="shared" si="47"/>
        <v>281</v>
      </c>
      <c r="B302" t="b">
        <f t="shared" si="45"/>
        <v>0</v>
      </c>
      <c r="C302">
        <f t="shared" si="46"/>
        <v>365</v>
      </c>
      <c r="D302">
        <f t="shared" si="43"/>
        <v>102354</v>
      </c>
      <c r="E302">
        <f t="shared" si="48"/>
        <v>357</v>
      </c>
      <c r="F302">
        <f t="shared" si="49"/>
        <v>96133800</v>
      </c>
      <c r="G302">
        <f t="shared" si="44"/>
        <v>12</v>
      </c>
      <c r="H302">
        <f t="shared" si="50"/>
        <v>96129417</v>
      </c>
      <c r="I302">
        <f t="shared" si="51"/>
        <v>4383</v>
      </c>
    </row>
    <row r="303" spans="1:9" x14ac:dyDescent="0.2">
      <c r="A303">
        <f t="shared" si="47"/>
        <v>282</v>
      </c>
      <c r="B303" t="b">
        <f t="shared" si="45"/>
        <v>0</v>
      </c>
      <c r="C303">
        <f t="shared" si="46"/>
        <v>365</v>
      </c>
      <c r="D303">
        <f t="shared" si="43"/>
        <v>102739</v>
      </c>
      <c r="E303">
        <f t="shared" si="48"/>
        <v>385</v>
      </c>
      <c r="F303">
        <f t="shared" si="49"/>
        <v>96495700</v>
      </c>
      <c r="G303">
        <f t="shared" si="44"/>
        <v>13</v>
      </c>
      <c r="H303">
        <f t="shared" si="50"/>
        <v>96490284</v>
      </c>
      <c r="I303">
        <f t="shared" si="51"/>
        <v>5416</v>
      </c>
    </row>
    <row r="304" spans="1:9" x14ac:dyDescent="0.2">
      <c r="A304">
        <f t="shared" si="47"/>
        <v>283</v>
      </c>
      <c r="B304" t="b">
        <f t="shared" si="45"/>
        <v>0</v>
      </c>
      <c r="C304">
        <f t="shared" si="46"/>
        <v>365</v>
      </c>
      <c r="D304">
        <f t="shared" si="43"/>
        <v>103089</v>
      </c>
      <c r="E304">
        <f t="shared" si="48"/>
        <v>350</v>
      </c>
      <c r="F304">
        <f t="shared" si="49"/>
        <v>96824700</v>
      </c>
      <c r="G304">
        <f t="shared" si="44"/>
        <v>12</v>
      </c>
      <c r="H304">
        <f t="shared" si="50"/>
        <v>96823392</v>
      </c>
      <c r="I304">
        <f t="shared" si="51"/>
        <v>1308</v>
      </c>
    </row>
    <row r="305" spans="1:9" x14ac:dyDescent="0.2">
      <c r="A305">
        <f t="shared" si="47"/>
        <v>284</v>
      </c>
      <c r="B305" t="b">
        <f t="shared" si="45"/>
        <v>1</v>
      </c>
      <c r="C305">
        <f t="shared" si="46"/>
        <v>366</v>
      </c>
      <c r="D305">
        <f t="shared" si="43"/>
        <v>103474</v>
      </c>
      <c r="E305">
        <f t="shared" si="48"/>
        <v>385</v>
      </c>
      <c r="F305">
        <f t="shared" si="49"/>
        <v>97186600</v>
      </c>
      <c r="G305">
        <f t="shared" si="44"/>
        <v>13</v>
      </c>
      <c r="H305">
        <f t="shared" si="50"/>
        <v>97184259</v>
      </c>
      <c r="I305">
        <f t="shared" si="51"/>
        <v>2341</v>
      </c>
    </row>
    <row r="306" spans="1:9" x14ac:dyDescent="0.2">
      <c r="A306">
        <f t="shared" si="47"/>
        <v>285</v>
      </c>
      <c r="B306" t="b">
        <f t="shared" si="45"/>
        <v>0</v>
      </c>
      <c r="C306">
        <f t="shared" si="46"/>
        <v>365</v>
      </c>
      <c r="D306">
        <f t="shared" si="43"/>
        <v>103831</v>
      </c>
      <c r="E306">
        <f t="shared" si="48"/>
        <v>357</v>
      </c>
      <c r="F306">
        <f t="shared" si="49"/>
        <v>97522180</v>
      </c>
      <c r="G306">
        <f t="shared" si="44"/>
        <v>12</v>
      </c>
      <c r="H306">
        <f t="shared" si="50"/>
        <v>97517367</v>
      </c>
      <c r="I306">
        <f t="shared" si="51"/>
        <v>4813</v>
      </c>
    </row>
    <row r="307" spans="1:9" x14ac:dyDescent="0.2">
      <c r="A307">
        <f t="shared" si="47"/>
        <v>286</v>
      </c>
      <c r="B307" t="b">
        <f t="shared" si="45"/>
        <v>0</v>
      </c>
      <c r="C307">
        <f t="shared" si="46"/>
        <v>365</v>
      </c>
      <c r="D307">
        <f t="shared" si="43"/>
        <v>104181</v>
      </c>
      <c r="E307">
        <f t="shared" si="48"/>
        <v>350</v>
      </c>
      <c r="F307">
        <f t="shared" si="49"/>
        <v>97851180</v>
      </c>
      <c r="G307">
        <f t="shared" si="44"/>
        <v>12</v>
      </c>
      <c r="H307">
        <f t="shared" si="50"/>
        <v>97850475</v>
      </c>
      <c r="I307">
        <f t="shared" si="51"/>
        <v>705</v>
      </c>
    </row>
    <row r="308" spans="1:9" x14ac:dyDescent="0.2">
      <c r="A308">
        <f t="shared" si="47"/>
        <v>287</v>
      </c>
      <c r="B308" t="b">
        <f t="shared" si="45"/>
        <v>0</v>
      </c>
      <c r="C308">
        <f t="shared" si="46"/>
        <v>365</v>
      </c>
      <c r="D308">
        <f t="shared" si="43"/>
        <v>104566</v>
      </c>
      <c r="E308">
        <f t="shared" si="48"/>
        <v>385</v>
      </c>
      <c r="F308">
        <f t="shared" si="49"/>
        <v>98213080</v>
      </c>
      <c r="G308">
        <f t="shared" si="44"/>
        <v>13</v>
      </c>
      <c r="H308">
        <f t="shared" si="50"/>
        <v>98211342</v>
      </c>
      <c r="I308">
        <f t="shared" si="51"/>
        <v>1738</v>
      </c>
    </row>
    <row r="309" spans="1:9" x14ac:dyDescent="0.2">
      <c r="A309">
        <f t="shared" si="47"/>
        <v>288</v>
      </c>
      <c r="B309" t="b">
        <f t="shared" si="45"/>
        <v>1</v>
      </c>
      <c r="C309">
        <f t="shared" si="46"/>
        <v>366</v>
      </c>
      <c r="D309">
        <f t="shared" si="43"/>
        <v>104923</v>
      </c>
      <c r="E309">
        <f t="shared" si="48"/>
        <v>357</v>
      </c>
      <c r="F309">
        <f t="shared" si="49"/>
        <v>98548660</v>
      </c>
      <c r="G309">
        <f t="shared" si="44"/>
        <v>12</v>
      </c>
      <c r="H309">
        <f t="shared" si="50"/>
        <v>98544450</v>
      </c>
      <c r="I309">
        <f t="shared" si="51"/>
        <v>4210</v>
      </c>
    </row>
    <row r="310" spans="1:9" x14ac:dyDescent="0.2">
      <c r="A310">
        <f t="shared" si="47"/>
        <v>289</v>
      </c>
      <c r="B310" t="b">
        <f t="shared" si="45"/>
        <v>0</v>
      </c>
      <c r="C310">
        <f t="shared" si="46"/>
        <v>365</v>
      </c>
      <c r="D310">
        <f t="shared" si="43"/>
        <v>105273</v>
      </c>
      <c r="E310">
        <f t="shared" si="48"/>
        <v>350</v>
      </c>
      <c r="F310">
        <f t="shared" si="49"/>
        <v>98877660</v>
      </c>
      <c r="G310">
        <f t="shared" si="44"/>
        <v>12</v>
      </c>
      <c r="H310">
        <f t="shared" si="50"/>
        <v>98877558</v>
      </c>
      <c r="I310">
        <f t="shared" si="51"/>
        <v>102</v>
      </c>
    </row>
    <row r="311" spans="1:9" x14ac:dyDescent="0.2">
      <c r="A311">
        <f t="shared" si="47"/>
        <v>290</v>
      </c>
      <c r="B311" t="b">
        <f t="shared" si="45"/>
        <v>0</v>
      </c>
      <c r="C311">
        <f t="shared" si="46"/>
        <v>365</v>
      </c>
      <c r="D311">
        <f t="shared" si="43"/>
        <v>105658</v>
      </c>
      <c r="E311">
        <f t="shared" si="48"/>
        <v>385</v>
      </c>
      <c r="F311">
        <f t="shared" si="49"/>
        <v>99239560</v>
      </c>
      <c r="G311">
        <f t="shared" si="44"/>
        <v>13</v>
      </c>
      <c r="H311">
        <f t="shared" si="50"/>
        <v>99238425</v>
      </c>
      <c r="I311">
        <f t="shared" si="51"/>
        <v>1135</v>
      </c>
    </row>
    <row r="312" spans="1:9" x14ac:dyDescent="0.2">
      <c r="A312">
        <f t="shared" si="47"/>
        <v>291</v>
      </c>
      <c r="B312" t="b">
        <f t="shared" si="45"/>
        <v>0</v>
      </c>
      <c r="C312">
        <f t="shared" si="46"/>
        <v>365</v>
      </c>
      <c r="D312">
        <f t="shared" si="43"/>
        <v>106015</v>
      </c>
      <c r="E312">
        <f t="shared" si="48"/>
        <v>357</v>
      </c>
      <c r="F312">
        <f t="shared" si="49"/>
        <v>99575140</v>
      </c>
      <c r="G312">
        <f t="shared" si="44"/>
        <v>12</v>
      </c>
      <c r="H312">
        <f t="shared" si="50"/>
        <v>99571533</v>
      </c>
      <c r="I312">
        <f t="shared" si="51"/>
        <v>3607</v>
      </c>
    </row>
    <row r="313" spans="1:9" x14ac:dyDescent="0.2">
      <c r="A313">
        <f t="shared" si="47"/>
        <v>292</v>
      </c>
      <c r="B313" t="b">
        <f t="shared" si="45"/>
        <v>1</v>
      </c>
      <c r="C313">
        <f t="shared" si="46"/>
        <v>366</v>
      </c>
      <c r="D313">
        <f t="shared" si="43"/>
        <v>106400</v>
      </c>
      <c r="E313">
        <f t="shared" si="48"/>
        <v>385</v>
      </c>
      <c r="F313">
        <f t="shared" si="49"/>
        <v>99937040</v>
      </c>
      <c r="G313">
        <f t="shared" si="44"/>
        <v>13</v>
      </c>
      <c r="H313">
        <f t="shared" si="50"/>
        <v>99932400</v>
      </c>
      <c r="I313">
        <f t="shared" si="51"/>
        <v>4640</v>
      </c>
    </row>
    <row r="314" spans="1:9" x14ac:dyDescent="0.2">
      <c r="A314">
        <f t="shared" si="47"/>
        <v>293</v>
      </c>
      <c r="B314" t="b">
        <f t="shared" si="45"/>
        <v>0</v>
      </c>
      <c r="C314">
        <f t="shared" si="46"/>
        <v>365</v>
      </c>
      <c r="D314">
        <f t="shared" si="43"/>
        <v>106750</v>
      </c>
      <c r="E314">
        <f t="shared" si="48"/>
        <v>350</v>
      </c>
      <c r="F314">
        <f t="shared" si="49"/>
        <v>100266040</v>
      </c>
      <c r="G314">
        <f t="shared" si="44"/>
        <v>12</v>
      </c>
      <c r="H314">
        <f t="shared" si="50"/>
        <v>100265508</v>
      </c>
      <c r="I314">
        <f t="shared" si="51"/>
        <v>532</v>
      </c>
    </row>
    <row r="315" spans="1:9" x14ac:dyDescent="0.2">
      <c r="A315">
        <f t="shared" si="47"/>
        <v>294</v>
      </c>
      <c r="B315" t="b">
        <f t="shared" si="45"/>
        <v>0</v>
      </c>
      <c r="C315">
        <f t="shared" si="46"/>
        <v>365</v>
      </c>
      <c r="D315">
        <f t="shared" si="43"/>
        <v>107107</v>
      </c>
      <c r="E315">
        <f t="shared" si="48"/>
        <v>357</v>
      </c>
      <c r="F315">
        <f t="shared" si="49"/>
        <v>100601620</v>
      </c>
      <c r="G315">
        <f t="shared" si="44"/>
        <v>12</v>
      </c>
      <c r="H315">
        <f t="shared" si="50"/>
        <v>100598616</v>
      </c>
      <c r="I315">
        <f t="shared" si="51"/>
        <v>3004</v>
      </c>
    </row>
    <row r="316" spans="1:9" x14ac:dyDescent="0.2">
      <c r="A316">
        <f t="shared" si="47"/>
        <v>295</v>
      </c>
      <c r="B316" t="b">
        <f t="shared" si="45"/>
        <v>0</v>
      </c>
      <c r="C316">
        <f t="shared" si="46"/>
        <v>365</v>
      </c>
      <c r="D316">
        <f t="shared" si="43"/>
        <v>107492</v>
      </c>
      <c r="E316">
        <f t="shared" si="48"/>
        <v>385</v>
      </c>
      <c r="F316">
        <f t="shared" si="49"/>
        <v>100963520</v>
      </c>
      <c r="G316">
        <f t="shared" si="44"/>
        <v>13</v>
      </c>
      <c r="H316">
        <f t="shared" si="50"/>
        <v>100959483</v>
      </c>
      <c r="I316">
        <f t="shared" si="51"/>
        <v>4037</v>
      </c>
    </row>
    <row r="317" spans="1:9" x14ac:dyDescent="0.2">
      <c r="A317">
        <f t="shared" si="47"/>
        <v>296</v>
      </c>
      <c r="B317" t="b">
        <f t="shared" si="45"/>
        <v>1</v>
      </c>
      <c r="C317">
        <f t="shared" si="46"/>
        <v>366</v>
      </c>
      <c r="D317">
        <f t="shared" si="43"/>
        <v>107842</v>
      </c>
      <c r="E317">
        <f t="shared" si="48"/>
        <v>350</v>
      </c>
      <c r="F317">
        <f t="shared" si="49"/>
        <v>101292520</v>
      </c>
      <c r="G317">
        <f t="shared" si="44"/>
        <v>12</v>
      </c>
      <c r="H317">
        <f t="shared" si="50"/>
        <v>101292591</v>
      </c>
      <c r="I317">
        <f t="shared" si="51"/>
        <v>-71</v>
      </c>
    </row>
    <row r="318" spans="1:9" x14ac:dyDescent="0.2">
      <c r="A318">
        <f t="shared" si="47"/>
        <v>297</v>
      </c>
      <c r="B318" t="b">
        <f t="shared" si="45"/>
        <v>0</v>
      </c>
      <c r="C318">
        <f t="shared" si="46"/>
        <v>365</v>
      </c>
      <c r="D318">
        <f t="shared" si="43"/>
        <v>108199</v>
      </c>
      <c r="E318">
        <f t="shared" si="48"/>
        <v>357</v>
      </c>
      <c r="F318">
        <f t="shared" si="49"/>
        <v>101628100</v>
      </c>
      <c r="G318">
        <f t="shared" si="44"/>
        <v>12</v>
      </c>
      <c r="H318">
        <f t="shared" si="50"/>
        <v>101625699</v>
      </c>
      <c r="I318">
        <f t="shared" si="51"/>
        <v>2401</v>
      </c>
    </row>
    <row r="319" spans="1:9" x14ac:dyDescent="0.2">
      <c r="A319">
        <f t="shared" si="47"/>
        <v>298</v>
      </c>
      <c r="B319" t="b">
        <f t="shared" si="45"/>
        <v>0</v>
      </c>
      <c r="C319">
        <f t="shared" si="46"/>
        <v>365</v>
      </c>
      <c r="D319">
        <f t="shared" si="43"/>
        <v>108584</v>
      </c>
      <c r="E319">
        <f t="shared" si="48"/>
        <v>385</v>
      </c>
      <c r="F319">
        <f t="shared" si="49"/>
        <v>101990000</v>
      </c>
      <c r="G319">
        <f t="shared" si="44"/>
        <v>13</v>
      </c>
      <c r="H319">
        <f t="shared" si="50"/>
        <v>101986566</v>
      </c>
      <c r="I319">
        <f t="shared" si="51"/>
        <v>3434</v>
      </c>
    </row>
    <row r="320" spans="1:9" x14ac:dyDescent="0.2">
      <c r="A320">
        <f t="shared" si="47"/>
        <v>299</v>
      </c>
      <c r="B320" t="b">
        <f t="shared" si="45"/>
        <v>0</v>
      </c>
      <c r="C320">
        <f t="shared" si="46"/>
        <v>365</v>
      </c>
      <c r="D320">
        <f t="shared" si="43"/>
        <v>108934</v>
      </c>
      <c r="E320">
        <f t="shared" si="48"/>
        <v>350</v>
      </c>
      <c r="F320">
        <f t="shared" si="49"/>
        <v>102319000</v>
      </c>
      <c r="G320">
        <f t="shared" si="44"/>
        <v>12</v>
      </c>
      <c r="H320">
        <f t="shared" si="50"/>
        <v>102319674</v>
      </c>
      <c r="I320">
        <f t="shared" si="51"/>
        <v>-674</v>
      </c>
    </row>
    <row r="321" spans="1:9" x14ac:dyDescent="0.2">
      <c r="A321">
        <f t="shared" si="47"/>
        <v>300</v>
      </c>
      <c r="B321" t="b">
        <f t="shared" si="45"/>
        <v>1</v>
      </c>
      <c r="C321">
        <f t="shared" si="46"/>
        <v>366</v>
      </c>
      <c r="D321">
        <f t="shared" si="43"/>
        <v>109291</v>
      </c>
      <c r="E321">
        <f t="shared" si="48"/>
        <v>357</v>
      </c>
      <c r="F321">
        <f t="shared" si="49"/>
        <v>102654580</v>
      </c>
      <c r="G321">
        <f t="shared" si="44"/>
        <v>12</v>
      </c>
      <c r="H321">
        <f t="shared" si="50"/>
        <v>102652782</v>
      </c>
      <c r="I321">
        <f t="shared" si="51"/>
        <v>1798</v>
      </c>
    </row>
    <row r="322" spans="1:9" x14ac:dyDescent="0.2">
      <c r="A322">
        <f t="shared" si="47"/>
        <v>301</v>
      </c>
      <c r="B322" t="b">
        <f t="shared" si="45"/>
        <v>0</v>
      </c>
      <c r="C322">
        <f t="shared" si="46"/>
        <v>365</v>
      </c>
      <c r="D322">
        <f t="shared" si="43"/>
        <v>109676</v>
      </c>
      <c r="E322">
        <f t="shared" si="48"/>
        <v>385</v>
      </c>
      <c r="F322">
        <f t="shared" si="49"/>
        <v>103016480</v>
      </c>
      <c r="G322">
        <f t="shared" si="44"/>
        <v>13</v>
      </c>
      <c r="H322">
        <f t="shared" si="50"/>
        <v>103013649</v>
      </c>
      <c r="I322">
        <f t="shared" si="51"/>
        <v>2831</v>
      </c>
    </row>
    <row r="323" spans="1:9" x14ac:dyDescent="0.2">
      <c r="A323">
        <f t="shared" si="47"/>
        <v>302</v>
      </c>
      <c r="B323" t="b">
        <f t="shared" si="45"/>
        <v>0</v>
      </c>
      <c r="C323">
        <f t="shared" si="46"/>
        <v>365</v>
      </c>
      <c r="D323">
        <f t="shared" si="43"/>
        <v>110033</v>
      </c>
      <c r="E323">
        <f t="shared" si="48"/>
        <v>357</v>
      </c>
      <c r="F323">
        <f t="shared" si="49"/>
        <v>103352060</v>
      </c>
      <c r="G323">
        <f t="shared" si="44"/>
        <v>12</v>
      </c>
      <c r="H323">
        <f t="shared" si="50"/>
        <v>103346757</v>
      </c>
      <c r="I323">
        <f t="shared" si="51"/>
        <v>5303</v>
      </c>
    </row>
    <row r="324" spans="1:9" x14ac:dyDescent="0.2">
      <c r="A324">
        <f t="shared" si="47"/>
        <v>303</v>
      </c>
      <c r="B324" t="b">
        <f t="shared" si="45"/>
        <v>0</v>
      </c>
      <c r="C324">
        <f t="shared" si="46"/>
        <v>365</v>
      </c>
      <c r="D324">
        <f t="shared" si="43"/>
        <v>110411</v>
      </c>
      <c r="E324">
        <f t="shared" si="48"/>
        <v>378</v>
      </c>
      <c r="F324">
        <f t="shared" si="49"/>
        <v>103707380</v>
      </c>
      <c r="G324">
        <f t="shared" si="44"/>
        <v>13</v>
      </c>
      <c r="H324">
        <f t="shared" si="50"/>
        <v>103707624</v>
      </c>
      <c r="I324">
        <f t="shared" si="51"/>
        <v>-244</v>
      </c>
    </row>
    <row r="325" spans="1:9" x14ac:dyDescent="0.2">
      <c r="A325">
        <f t="shared" si="47"/>
        <v>304</v>
      </c>
      <c r="B325" t="b">
        <f t="shared" si="45"/>
        <v>1</v>
      </c>
      <c r="C325">
        <f t="shared" si="46"/>
        <v>366</v>
      </c>
      <c r="D325">
        <f t="shared" si="43"/>
        <v>110768</v>
      </c>
      <c r="E325">
        <f t="shared" si="48"/>
        <v>357</v>
      </c>
      <c r="F325">
        <f t="shared" si="49"/>
        <v>104042960</v>
      </c>
      <c r="G325">
        <f t="shared" si="44"/>
        <v>12</v>
      </c>
      <c r="H325">
        <f t="shared" si="50"/>
        <v>104040732</v>
      </c>
      <c r="I325">
        <f t="shared" si="51"/>
        <v>2228</v>
      </c>
    </row>
    <row r="326" spans="1:9" x14ac:dyDescent="0.2">
      <c r="A326">
        <f t="shared" si="47"/>
        <v>305</v>
      </c>
      <c r="B326" t="b">
        <f t="shared" si="45"/>
        <v>0</v>
      </c>
      <c r="C326">
        <f t="shared" si="46"/>
        <v>365</v>
      </c>
      <c r="D326">
        <f t="shared" si="43"/>
        <v>111125</v>
      </c>
      <c r="E326">
        <f t="shared" si="48"/>
        <v>357</v>
      </c>
      <c r="F326">
        <f t="shared" si="49"/>
        <v>104378540</v>
      </c>
      <c r="G326">
        <f t="shared" si="44"/>
        <v>12</v>
      </c>
      <c r="H326">
        <f t="shared" si="50"/>
        <v>104373840</v>
      </c>
      <c r="I326">
        <f t="shared" si="51"/>
        <v>4700</v>
      </c>
    </row>
    <row r="327" spans="1:9" x14ac:dyDescent="0.2">
      <c r="A327">
        <f t="shared" si="47"/>
        <v>306</v>
      </c>
      <c r="B327" t="b">
        <f t="shared" si="45"/>
        <v>0</v>
      </c>
      <c r="C327">
        <f t="shared" si="46"/>
        <v>365</v>
      </c>
      <c r="D327">
        <f t="shared" si="43"/>
        <v>111503</v>
      </c>
      <c r="E327">
        <f t="shared" si="48"/>
        <v>378</v>
      </c>
      <c r="F327">
        <f t="shared" si="49"/>
        <v>104733860</v>
      </c>
      <c r="G327">
        <f t="shared" si="44"/>
        <v>13</v>
      </c>
      <c r="H327">
        <f t="shared" si="50"/>
        <v>104734707</v>
      </c>
      <c r="I327">
        <f t="shared" si="51"/>
        <v>-847</v>
      </c>
    </row>
    <row r="328" spans="1:9" x14ac:dyDescent="0.2">
      <c r="A328">
        <f t="shared" si="47"/>
        <v>307</v>
      </c>
      <c r="B328" t="b">
        <f t="shared" si="45"/>
        <v>0</v>
      </c>
      <c r="C328">
        <f t="shared" si="46"/>
        <v>365</v>
      </c>
      <c r="D328">
        <f t="shared" si="43"/>
        <v>111860</v>
      </c>
      <c r="E328">
        <f t="shared" si="48"/>
        <v>357</v>
      </c>
      <c r="F328">
        <f t="shared" si="49"/>
        <v>105069440</v>
      </c>
      <c r="G328">
        <f t="shared" si="44"/>
        <v>12</v>
      </c>
      <c r="H328">
        <f t="shared" si="50"/>
        <v>105067815</v>
      </c>
      <c r="I328">
        <f t="shared" si="51"/>
        <v>1625</v>
      </c>
    </row>
    <row r="329" spans="1:9" x14ac:dyDescent="0.2">
      <c r="A329">
        <f t="shared" si="47"/>
        <v>308</v>
      </c>
      <c r="B329" t="b">
        <f t="shared" si="45"/>
        <v>1</v>
      </c>
      <c r="C329">
        <f t="shared" si="46"/>
        <v>366</v>
      </c>
      <c r="D329">
        <f t="shared" si="43"/>
        <v>112217</v>
      </c>
      <c r="E329">
        <f t="shared" si="48"/>
        <v>357</v>
      </c>
      <c r="F329">
        <f t="shared" si="49"/>
        <v>105405020</v>
      </c>
      <c r="G329">
        <f t="shared" si="44"/>
        <v>12</v>
      </c>
      <c r="H329">
        <f t="shared" si="50"/>
        <v>105400923</v>
      </c>
      <c r="I329">
        <f t="shared" si="51"/>
        <v>4097</v>
      </c>
    </row>
    <row r="330" spans="1:9" x14ac:dyDescent="0.2">
      <c r="A330">
        <f t="shared" si="47"/>
        <v>309</v>
      </c>
      <c r="B330" t="b">
        <f t="shared" si="45"/>
        <v>0</v>
      </c>
      <c r="C330">
        <f t="shared" si="46"/>
        <v>365</v>
      </c>
      <c r="D330">
        <f t="shared" si="43"/>
        <v>112602</v>
      </c>
      <c r="E330">
        <f t="shared" si="48"/>
        <v>385</v>
      </c>
      <c r="F330">
        <f t="shared" si="49"/>
        <v>105766920</v>
      </c>
      <c r="G330">
        <f t="shared" si="44"/>
        <v>13</v>
      </c>
      <c r="H330">
        <f t="shared" si="50"/>
        <v>105761790</v>
      </c>
      <c r="I330">
        <f t="shared" si="51"/>
        <v>5130</v>
      </c>
    </row>
    <row r="331" spans="1:9" x14ac:dyDescent="0.2">
      <c r="A331">
        <f t="shared" si="47"/>
        <v>310</v>
      </c>
      <c r="B331" t="b">
        <f t="shared" si="45"/>
        <v>0</v>
      </c>
      <c r="C331">
        <f t="shared" si="46"/>
        <v>365</v>
      </c>
      <c r="D331">
        <f t="shared" si="43"/>
        <v>112952</v>
      </c>
      <c r="E331">
        <f t="shared" si="48"/>
        <v>350</v>
      </c>
      <c r="F331">
        <f t="shared" si="49"/>
        <v>106095920</v>
      </c>
      <c r="G331">
        <f t="shared" si="44"/>
        <v>12</v>
      </c>
      <c r="H331">
        <f t="shared" si="50"/>
        <v>106094898</v>
      </c>
      <c r="I331">
        <f t="shared" si="51"/>
        <v>1022</v>
      </c>
    </row>
    <row r="332" spans="1:9" x14ac:dyDescent="0.2">
      <c r="A332">
        <f t="shared" si="47"/>
        <v>311</v>
      </c>
      <c r="B332" t="b">
        <f t="shared" si="45"/>
        <v>0</v>
      </c>
      <c r="C332">
        <f t="shared" si="46"/>
        <v>365</v>
      </c>
      <c r="D332">
        <f t="shared" si="43"/>
        <v>113337</v>
      </c>
      <c r="E332">
        <f t="shared" si="48"/>
        <v>385</v>
      </c>
      <c r="F332">
        <f t="shared" si="49"/>
        <v>106457820</v>
      </c>
      <c r="G332">
        <f t="shared" si="44"/>
        <v>13</v>
      </c>
      <c r="H332">
        <f t="shared" si="50"/>
        <v>106455765</v>
      </c>
      <c r="I332">
        <f t="shared" si="51"/>
        <v>2055</v>
      </c>
    </row>
    <row r="333" spans="1:9" x14ac:dyDescent="0.2">
      <c r="A333">
        <f t="shared" si="47"/>
        <v>312</v>
      </c>
      <c r="B333" t="b">
        <f t="shared" si="45"/>
        <v>1</v>
      </c>
      <c r="C333">
        <f t="shared" si="46"/>
        <v>366</v>
      </c>
      <c r="D333">
        <f t="shared" si="43"/>
        <v>113694</v>
      </c>
      <c r="E333">
        <f t="shared" si="48"/>
        <v>357</v>
      </c>
      <c r="F333">
        <f t="shared" si="49"/>
        <v>106793400</v>
      </c>
      <c r="G333">
        <f t="shared" si="44"/>
        <v>12</v>
      </c>
      <c r="H333">
        <f t="shared" si="50"/>
        <v>106788873</v>
      </c>
      <c r="I333">
        <f t="shared" si="51"/>
        <v>4527</v>
      </c>
    </row>
    <row r="334" spans="1:9" x14ac:dyDescent="0.2">
      <c r="A334">
        <f t="shared" si="47"/>
        <v>313</v>
      </c>
      <c r="B334" t="b">
        <f t="shared" si="45"/>
        <v>0</v>
      </c>
      <c r="C334">
        <f t="shared" si="46"/>
        <v>365</v>
      </c>
      <c r="D334">
        <f t="shared" si="43"/>
        <v>114044</v>
      </c>
      <c r="E334">
        <f t="shared" si="48"/>
        <v>350</v>
      </c>
      <c r="F334">
        <f t="shared" si="49"/>
        <v>107122400</v>
      </c>
      <c r="G334">
        <f t="shared" si="44"/>
        <v>12</v>
      </c>
      <c r="H334">
        <f t="shared" si="50"/>
        <v>107121981</v>
      </c>
      <c r="I334">
        <f t="shared" si="51"/>
        <v>419</v>
      </c>
    </row>
    <row r="335" spans="1:9" x14ac:dyDescent="0.2">
      <c r="A335">
        <f t="shared" si="47"/>
        <v>314</v>
      </c>
      <c r="B335" t="b">
        <f t="shared" si="45"/>
        <v>0</v>
      </c>
      <c r="C335">
        <f t="shared" si="46"/>
        <v>365</v>
      </c>
      <c r="D335">
        <f t="shared" si="43"/>
        <v>114429</v>
      </c>
      <c r="E335">
        <f t="shared" si="48"/>
        <v>385</v>
      </c>
      <c r="F335">
        <f t="shared" si="49"/>
        <v>107484300</v>
      </c>
      <c r="G335">
        <f t="shared" si="44"/>
        <v>13</v>
      </c>
      <c r="H335">
        <f t="shared" si="50"/>
        <v>107482848</v>
      </c>
      <c r="I335">
        <f t="shared" si="51"/>
        <v>1452</v>
      </c>
    </row>
    <row r="336" spans="1:9" x14ac:dyDescent="0.2">
      <c r="A336">
        <f t="shared" si="47"/>
        <v>315</v>
      </c>
      <c r="B336" t="b">
        <f t="shared" si="45"/>
        <v>0</v>
      </c>
      <c r="C336">
        <f t="shared" si="46"/>
        <v>365</v>
      </c>
      <c r="D336">
        <f t="shared" si="43"/>
        <v>114786</v>
      </c>
      <c r="E336">
        <f t="shared" si="48"/>
        <v>357</v>
      </c>
      <c r="F336">
        <f t="shared" si="49"/>
        <v>107819880</v>
      </c>
      <c r="G336">
        <f t="shared" si="44"/>
        <v>12</v>
      </c>
      <c r="H336">
        <f t="shared" si="50"/>
        <v>107815956</v>
      </c>
      <c r="I336">
        <f t="shared" si="51"/>
        <v>3924</v>
      </c>
    </row>
    <row r="337" spans="1:9" x14ac:dyDescent="0.2">
      <c r="A337">
        <f t="shared" si="47"/>
        <v>316</v>
      </c>
      <c r="B337" t="b">
        <f t="shared" si="45"/>
        <v>1</v>
      </c>
      <c r="C337">
        <f t="shared" si="46"/>
        <v>366</v>
      </c>
      <c r="D337">
        <f t="shared" si="43"/>
        <v>115136</v>
      </c>
      <c r="E337">
        <f t="shared" si="48"/>
        <v>350</v>
      </c>
      <c r="F337">
        <f t="shared" si="49"/>
        <v>108148880</v>
      </c>
      <c r="G337">
        <f t="shared" si="44"/>
        <v>12</v>
      </c>
      <c r="H337">
        <f t="shared" si="50"/>
        <v>108149064</v>
      </c>
      <c r="I337">
        <f t="shared" si="51"/>
        <v>-184</v>
      </c>
    </row>
    <row r="338" spans="1:9" x14ac:dyDescent="0.2">
      <c r="A338">
        <f t="shared" si="47"/>
        <v>317</v>
      </c>
      <c r="B338" t="b">
        <f t="shared" si="45"/>
        <v>0</v>
      </c>
      <c r="C338">
        <f t="shared" si="46"/>
        <v>365</v>
      </c>
      <c r="D338">
        <f t="shared" si="43"/>
        <v>115521</v>
      </c>
      <c r="E338">
        <f t="shared" si="48"/>
        <v>385</v>
      </c>
      <c r="F338">
        <f t="shared" si="49"/>
        <v>108510780</v>
      </c>
      <c r="G338">
        <f t="shared" si="44"/>
        <v>13</v>
      </c>
      <c r="H338">
        <f t="shared" si="50"/>
        <v>108509931</v>
      </c>
      <c r="I338">
        <f t="shared" si="51"/>
        <v>849</v>
      </c>
    </row>
    <row r="339" spans="1:9" x14ac:dyDescent="0.2">
      <c r="A339">
        <f t="shared" si="47"/>
        <v>318</v>
      </c>
      <c r="B339" t="b">
        <f t="shared" si="45"/>
        <v>0</v>
      </c>
      <c r="C339">
        <f t="shared" si="46"/>
        <v>365</v>
      </c>
      <c r="D339">
        <f t="shared" si="43"/>
        <v>115878</v>
      </c>
      <c r="E339">
        <f t="shared" si="48"/>
        <v>357</v>
      </c>
      <c r="F339">
        <f t="shared" si="49"/>
        <v>108846360</v>
      </c>
      <c r="G339">
        <f t="shared" si="44"/>
        <v>12</v>
      </c>
      <c r="H339">
        <f t="shared" si="50"/>
        <v>108843039</v>
      </c>
      <c r="I339">
        <f t="shared" si="51"/>
        <v>3321</v>
      </c>
    </row>
    <row r="340" spans="1:9" x14ac:dyDescent="0.2">
      <c r="A340">
        <f t="shared" si="47"/>
        <v>319</v>
      </c>
      <c r="B340" t="b">
        <f t="shared" si="45"/>
        <v>0</v>
      </c>
      <c r="C340">
        <f t="shared" si="46"/>
        <v>365</v>
      </c>
      <c r="D340">
        <f t="shared" si="43"/>
        <v>116228</v>
      </c>
      <c r="E340">
        <f t="shared" si="48"/>
        <v>350</v>
      </c>
      <c r="F340">
        <f t="shared" si="49"/>
        <v>109175360</v>
      </c>
      <c r="G340">
        <f t="shared" si="44"/>
        <v>12</v>
      </c>
      <c r="H340">
        <f t="shared" si="50"/>
        <v>109176147</v>
      </c>
      <c r="I340">
        <f t="shared" si="51"/>
        <v>-787</v>
      </c>
    </row>
    <row r="341" spans="1:9" x14ac:dyDescent="0.2">
      <c r="A341">
        <f t="shared" si="47"/>
        <v>320</v>
      </c>
      <c r="B341" t="b">
        <f t="shared" si="45"/>
        <v>1</v>
      </c>
      <c r="C341">
        <f t="shared" si="46"/>
        <v>366</v>
      </c>
      <c r="D341">
        <f t="shared" si="43"/>
        <v>116613</v>
      </c>
      <c r="E341">
        <f t="shared" si="48"/>
        <v>385</v>
      </c>
      <c r="F341">
        <f t="shared" si="49"/>
        <v>109537260</v>
      </c>
      <c r="G341">
        <f t="shared" si="44"/>
        <v>13</v>
      </c>
      <c r="H341">
        <f t="shared" si="50"/>
        <v>109537014</v>
      </c>
      <c r="I341">
        <f t="shared" si="51"/>
        <v>246</v>
      </c>
    </row>
    <row r="342" spans="1:9" x14ac:dyDescent="0.2">
      <c r="A342">
        <f t="shared" si="47"/>
        <v>321</v>
      </c>
      <c r="B342" t="b">
        <f t="shared" si="45"/>
        <v>0</v>
      </c>
      <c r="C342">
        <f t="shared" si="46"/>
        <v>365</v>
      </c>
      <c r="D342">
        <f t="shared" si="43"/>
        <v>116970</v>
      </c>
      <c r="E342">
        <f t="shared" si="48"/>
        <v>357</v>
      </c>
      <c r="F342">
        <f t="shared" si="49"/>
        <v>109872840</v>
      </c>
      <c r="G342">
        <f t="shared" si="44"/>
        <v>12</v>
      </c>
      <c r="H342">
        <f t="shared" si="50"/>
        <v>109870122</v>
      </c>
      <c r="I342">
        <f t="shared" si="51"/>
        <v>2718</v>
      </c>
    </row>
    <row r="343" spans="1:9" x14ac:dyDescent="0.2">
      <c r="A343">
        <f t="shared" si="47"/>
        <v>322</v>
      </c>
      <c r="B343" t="b">
        <f t="shared" si="45"/>
        <v>0</v>
      </c>
      <c r="C343">
        <f t="shared" si="46"/>
        <v>365</v>
      </c>
      <c r="D343">
        <f t="shared" ref="D343:D406" si="52">OrthodoxEaster(A343)</f>
        <v>117355</v>
      </c>
      <c r="E343">
        <f t="shared" si="48"/>
        <v>385</v>
      </c>
      <c r="F343">
        <f t="shared" si="49"/>
        <v>110234740</v>
      </c>
      <c r="G343">
        <f t="shared" ref="G343:G406" si="53">ROUND((D343-D342)/DecMeanMon,0)</f>
        <v>13</v>
      </c>
      <c r="H343">
        <f t="shared" si="50"/>
        <v>110230989</v>
      </c>
      <c r="I343">
        <f t="shared" si="51"/>
        <v>3751</v>
      </c>
    </row>
    <row r="344" spans="1:9" x14ac:dyDescent="0.2">
      <c r="A344">
        <f t="shared" si="47"/>
        <v>323</v>
      </c>
      <c r="B344" t="b">
        <f t="shared" si="45"/>
        <v>0</v>
      </c>
      <c r="C344">
        <f t="shared" si="46"/>
        <v>365</v>
      </c>
      <c r="D344">
        <f t="shared" si="52"/>
        <v>117705</v>
      </c>
      <c r="E344">
        <f t="shared" si="48"/>
        <v>350</v>
      </c>
      <c r="F344">
        <f t="shared" si="49"/>
        <v>110563740</v>
      </c>
      <c r="G344">
        <f t="shared" si="53"/>
        <v>12</v>
      </c>
      <c r="H344">
        <f t="shared" si="50"/>
        <v>110564097</v>
      </c>
      <c r="I344">
        <f t="shared" si="51"/>
        <v>-357</v>
      </c>
    </row>
    <row r="345" spans="1:9" x14ac:dyDescent="0.2">
      <c r="A345">
        <f t="shared" si="47"/>
        <v>324</v>
      </c>
      <c r="B345" t="b">
        <f t="shared" si="45"/>
        <v>1</v>
      </c>
      <c r="C345">
        <f t="shared" si="46"/>
        <v>366</v>
      </c>
      <c r="D345">
        <f t="shared" si="52"/>
        <v>118062</v>
      </c>
      <c r="E345">
        <f t="shared" si="48"/>
        <v>357</v>
      </c>
      <c r="F345">
        <f t="shared" si="49"/>
        <v>110899320</v>
      </c>
      <c r="G345">
        <f t="shared" si="53"/>
        <v>12</v>
      </c>
      <c r="H345">
        <f t="shared" si="50"/>
        <v>110897205</v>
      </c>
      <c r="I345">
        <f t="shared" si="51"/>
        <v>2115</v>
      </c>
    </row>
    <row r="346" spans="1:9" x14ac:dyDescent="0.2">
      <c r="A346">
        <f t="shared" si="47"/>
        <v>325</v>
      </c>
      <c r="B346" t="b">
        <f t="shared" ref="B346:B409" si="54">isJulianLeapYear(A346)</f>
        <v>0</v>
      </c>
      <c r="C346">
        <f t="shared" ref="C346:C409" si="55">IF(B346,366,365)</f>
        <v>365</v>
      </c>
      <c r="D346">
        <f t="shared" si="52"/>
        <v>118447</v>
      </c>
      <c r="E346">
        <f t="shared" si="48"/>
        <v>385</v>
      </c>
      <c r="F346">
        <f t="shared" si="49"/>
        <v>111261220</v>
      </c>
      <c r="G346">
        <f t="shared" si="53"/>
        <v>13</v>
      </c>
      <c r="H346">
        <f t="shared" si="50"/>
        <v>111258072</v>
      </c>
      <c r="I346">
        <f t="shared" si="51"/>
        <v>3148</v>
      </c>
    </row>
    <row r="347" spans="1:9" x14ac:dyDescent="0.2">
      <c r="A347">
        <f t="shared" ref="A347:A410" si="56">A346+1</f>
        <v>326</v>
      </c>
      <c r="B347" t="b">
        <f t="shared" si="54"/>
        <v>0</v>
      </c>
      <c r="C347">
        <f t="shared" si="55"/>
        <v>365</v>
      </c>
      <c r="D347">
        <f t="shared" si="52"/>
        <v>118797</v>
      </c>
      <c r="E347">
        <f t="shared" ref="E347:E410" si="57">D347-D346</f>
        <v>350</v>
      </c>
      <c r="F347">
        <f t="shared" ref="F347:F410" si="58">F346+(D347-D346)*PPD</f>
        <v>111590220</v>
      </c>
      <c r="G347">
        <f t="shared" si="53"/>
        <v>12</v>
      </c>
      <c r="H347">
        <f t="shared" ref="H347:H410" si="59">H346+G347*PPM</f>
        <v>111591180</v>
      </c>
      <c r="I347">
        <f t="shared" ref="I347:I410" si="60">F347-H347</f>
        <v>-960</v>
      </c>
    </row>
    <row r="348" spans="1:9" x14ac:dyDescent="0.2">
      <c r="A348">
        <f t="shared" si="56"/>
        <v>327</v>
      </c>
      <c r="B348" t="b">
        <f t="shared" si="54"/>
        <v>0</v>
      </c>
      <c r="C348">
        <f t="shared" si="55"/>
        <v>365</v>
      </c>
      <c r="D348">
        <f t="shared" si="52"/>
        <v>119154</v>
      </c>
      <c r="E348">
        <f t="shared" si="57"/>
        <v>357</v>
      </c>
      <c r="F348">
        <f t="shared" si="58"/>
        <v>111925800</v>
      </c>
      <c r="G348">
        <f t="shared" si="53"/>
        <v>12</v>
      </c>
      <c r="H348">
        <f t="shared" si="59"/>
        <v>111924288</v>
      </c>
      <c r="I348">
        <f t="shared" si="60"/>
        <v>1512</v>
      </c>
    </row>
    <row r="349" spans="1:9" x14ac:dyDescent="0.2">
      <c r="A349">
        <f t="shared" si="56"/>
        <v>328</v>
      </c>
      <c r="B349" t="b">
        <f t="shared" si="54"/>
        <v>1</v>
      </c>
      <c r="C349">
        <f t="shared" si="55"/>
        <v>366</v>
      </c>
      <c r="D349">
        <f t="shared" si="52"/>
        <v>119539</v>
      </c>
      <c r="E349">
        <f t="shared" si="57"/>
        <v>385</v>
      </c>
      <c r="F349">
        <f t="shared" si="58"/>
        <v>112287700</v>
      </c>
      <c r="G349">
        <f t="shared" si="53"/>
        <v>13</v>
      </c>
      <c r="H349">
        <f t="shared" si="59"/>
        <v>112285155</v>
      </c>
      <c r="I349">
        <f t="shared" si="60"/>
        <v>2545</v>
      </c>
    </row>
    <row r="350" spans="1:9" x14ac:dyDescent="0.2">
      <c r="A350">
        <f t="shared" si="56"/>
        <v>329</v>
      </c>
      <c r="B350" t="b">
        <f t="shared" si="54"/>
        <v>0</v>
      </c>
      <c r="C350">
        <f t="shared" si="55"/>
        <v>365</v>
      </c>
      <c r="D350">
        <f t="shared" si="52"/>
        <v>119896</v>
      </c>
      <c r="E350">
        <f t="shared" si="57"/>
        <v>357</v>
      </c>
      <c r="F350">
        <f t="shared" si="58"/>
        <v>112623280</v>
      </c>
      <c r="G350">
        <f t="shared" si="53"/>
        <v>12</v>
      </c>
      <c r="H350">
        <f t="shared" si="59"/>
        <v>112618263</v>
      </c>
      <c r="I350">
        <f t="shared" si="60"/>
        <v>5017</v>
      </c>
    </row>
    <row r="351" spans="1:9" x14ac:dyDescent="0.2">
      <c r="A351">
        <f t="shared" si="56"/>
        <v>330</v>
      </c>
      <c r="B351" t="b">
        <f t="shared" si="54"/>
        <v>0</v>
      </c>
      <c r="C351">
        <f t="shared" si="55"/>
        <v>365</v>
      </c>
      <c r="D351">
        <f t="shared" si="52"/>
        <v>120274</v>
      </c>
      <c r="E351">
        <f t="shared" si="57"/>
        <v>378</v>
      </c>
      <c r="F351">
        <f t="shared" si="58"/>
        <v>112978600</v>
      </c>
      <c r="G351">
        <f t="shared" si="53"/>
        <v>13</v>
      </c>
      <c r="H351">
        <f t="shared" si="59"/>
        <v>112979130</v>
      </c>
      <c r="I351">
        <f t="shared" si="60"/>
        <v>-530</v>
      </c>
    </row>
    <row r="352" spans="1:9" x14ac:dyDescent="0.2">
      <c r="A352">
        <f t="shared" si="56"/>
        <v>331</v>
      </c>
      <c r="B352" t="b">
        <f t="shared" si="54"/>
        <v>0</v>
      </c>
      <c r="C352">
        <f t="shared" si="55"/>
        <v>365</v>
      </c>
      <c r="D352">
        <f t="shared" si="52"/>
        <v>120631</v>
      </c>
      <c r="E352">
        <f t="shared" si="57"/>
        <v>357</v>
      </c>
      <c r="F352">
        <f t="shared" si="58"/>
        <v>113314180</v>
      </c>
      <c r="G352">
        <f t="shared" si="53"/>
        <v>12</v>
      </c>
      <c r="H352">
        <f t="shared" si="59"/>
        <v>113312238</v>
      </c>
      <c r="I352">
        <f t="shared" si="60"/>
        <v>1942</v>
      </c>
    </row>
    <row r="353" spans="1:9" x14ac:dyDescent="0.2">
      <c r="A353">
        <f t="shared" si="56"/>
        <v>332</v>
      </c>
      <c r="B353" t="b">
        <f t="shared" si="54"/>
        <v>1</v>
      </c>
      <c r="C353">
        <f t="shared" si="55"/>
        <v>366</v>
      </c>
      <c r="D353">
        <f t="shared" si="52"/>
        <v>120988</v>
      </c>
      <c r="E353">
        <f t="shared" si="57"/>
        <v>357</v>
      </c>
      <c r="F353">
        <f t="shared" si="58"/>
        <v>113649760</v>
      </c>
      <c r="G353">
        <f t="shared" si="53"/>
        <v>12</v>
      </c>
      <c r="H353">
        <f t="shared" si="59"/>
        <v>113645346</v>
      </c>
      <c r="I353">
        <f t="shared" si="60"/>
        <v>4414</v>
      </c>
    </row>
    <row r="354" spans="1:9" x14ac:dyDescent="0.2">
      <c r="A354">
        <f t="shared" si="56"/>
        <v>333</v>
      </c>
      <c r="B354" t="b">
        <f t="shared" si="54"/>
        <v>0</v>
      </c>
      <c r="C354">
        <f t="shared" si="55"/>
        <v>365</v>
      </c>
      <c r="D354">
        <f t="shared" si="52"/>
        <v>121373</v>
      </c>
      <c r="E354">
        <f t="shared" si="57"/>
        <v>385</v>
      </c>
      <c r="F354">
        <f t="shared" si="58"/>
        <v>114011660</v>
      </c>
      <c r="G354">
        <f t="shared" si="53"/>
        <v>13</v>
      </c>
      <c r="H354">
        <f t="shared" si="59"/>
        <v>114006213</v>
      </c>
      <c r="I354">
        <f t="shared" si="60"/>
        <v>5447</v>
      </c>
    </row>
    <row r="355" spans="1:9" x14ac:dyDescent="0.2">
      <c r="A355">
        <f t="shared" si="56"/>
        <v>334</v>
      </c>
      <c r="B355" t="b">
        <f t="shared" si="54"/>
        <v>0</v>
      </c>
      <c r="C355">
        <f t="shared" si="55"/>
        <v>365</v>
      </c>
      <c r="D355">
        <f t="shared" si="52"/>
        <v>121723</v>
      </c>
      <c r="E355">
        <f t="shared" si="57"/>
        <v>350</v>
      </c>
      <c r="F355">
        <f t="shared" si="58"/>
        <v>114340660</v>
      </c>
      <c r="G355">
        <f t="shared" si="53"/>
        <v>12</v>
      </c>
      <c r="H355">
        <f t="shared" si="59"/>
        <v>114339321</v>
      </c>
      <c r="I355">
        <f t="shared" si="60"/>
        <v>1339</v>
      </c>
    </row>
    <row r="356" spans="1:9" x14ac:dyDescent="0.2">
      <c r="A356">
        <f t="shared" si="56"/>
        <v>335</v>
      </c>
      <c r="B356" t="b">
        <f t="shared" si="54"/>
        <v>0</v>
      </c>
      <c r="C356">
        <f t="shared" si="55"/>
        <v>365</v>
      </c>
      <c r="D356">
        <f t="shared" si="52"/>
        <v>122080</v>
      </c>
      <c r="E356">
        <f t="shared" si="57"/>
        <v>357</v>
      </c>
      <c r="F356">
        <f t="shared" si="58"/>
        <v>114676240</v>
      </c>
      <c r="G356">
        <f t="shared" si="53"/>
        <v>12</v>
      </c>
      <c r="H356">
        <f t="shared" si="59"/>
        <v>114672429</v>
      </c>
      <c r="I356">
        <f t="shared" si="60"/>
        <v>3811</v>
      </c>
    </row>
    <row r="357" spans="1:9" x14ac:dyDescent="0.2">
      <c r="A357">
        <f t="shared" si="56"/>
        <v>336</v>
      </c>
      <c r="B357" t="b">
        <f t="shared" si="54"/>
        <v>1</v>
      </c>
      <c r="C357">
        <f t="shared" si="55"/>
        <v>366</v>
      </c>
      <c r="D357">
        <f t="shared" si="52"/>
        <v>122465</v>
      </c>
      <c r="E357">
        <f t="shared" si="57"/>
        <v>385</v>
      </c>
      <c r="F357">
        <f t="shared" si="58"/>
        <v>115038140</v>
      </c>
      <c r="G357">
        <f t="shared" si="53"/>
        <v>13</v>
      </c>
      <c r="H357">
        <f t="shared" si="59"/>
        <v>115033296</v>
      </c>
      <c r="I357">
        <f t="shared" si="60"/>
        <v>4844</v>
      </c>
    </row>
    <row r="358" spans="1:9" x14ac:dyDescent="0.2">
      <c r="A358">
        <f t="shared" si="56"/>
        <v>337</v>
      </c>
      <c r="B358" t="b">
        <f t="shared" si="54"/>
        <v>0</v>
      </c>
      <c r="C358">
        <f t="shared" si="55"/>
        <v>365</v>
      </c>
      <c r="D358">
        <f t="shared" si="52"/>
        <v>122815</v>
      </c>
      <c r="E358">
        <f t="shared" si="57"/>
        <v>350</v>
      </c>
      <c r="F358">
        <f t="shared" si="58"/>
        <v>115367140</v>
      </c>
      <c r="G358">
        <f t="shared" si="53"/>
        <v>12</v>
      </c>
      <c r="H358">
        <f t="shared" si="59"/>
        <v>115366404</v>
      </c>
      <c r="I358">
        <f t="shared" si="60"/>
        <v>736</v>
      </c>
    </row>
    <row r="359" spans="1:9" x14ac:dyDescent="0.2">
      <c r="A359">
        <f t="shared" si="56"/>
        <v>338</v>
      </c>
      <c r="B359" t="b">
        <f t="shared" si="54"/>
        <v>0</v>
      </c>
      <c r="C359">
        <f t="shared" si="55"/>
        <v>365</v>
      </c>
      <c r="D359">
        <f t="shared" si="52"/>
        <v>123172</v>
      </c>
      <c r="E359">
        <f t="shared" si="57"/>
        <v>357</v>
      </c>
      <c r="F359">
        <f t="shared" si="58"/>
        <v>115702720</v>
      </c>
      <c r="G359">
        <f t="shared" si="53"/>
        <v>12</v>
      </c>
      <c r="H359">
        <f t="shared" si="59"/>
        <v>115699512</v>
      </c>
      <c r="I359">
        <f t="shared" si="60"/>
        <v>3208</v>
      </c>
    </row>
    <row r="360" spans="1:9" x14ac:dyDescent="0.2">
      <c r="A360">
        <f t="shared" si="56"/>
        <v>339</v>
      </c>
      <c r="B360" t="b">
        <f t="shared" si="54"/>
        <v>0</v>
      </c>
      <c r="C360">
        <f t="shared" si="55"/>
        <v>365</v>
      </c>
      <c r="D360">
        <f t="shared" si="52"/>
        <v>123557</v>
      </c>
      <c r="E360">
        <f t="shared" si="57"/>
        <v>385</v>
      </c>
      <c r="F360">
        <f t="shared" si="58"/>
        <v>116064620</v>
      </c>
      <c r="G360">
        <f t="shared" si="53"/>
        <v>13</v>
      </c>
      <c r="H360">
        <f t="shared" si="59"/>
        <v>116060379</v>
      </c>
      <c r="I360">
        <f t="shared" si="60"/>
        <v>4241</v>
      </c>
    </row>
    <row r="361" spans="1:9" x14ac:dyDescent="0.2">
      <c r="A361">
        <f t="shared" si="56"/>
        <v>340</v>
      </c>
      <c r="B361" t="b">
        <f t="shared" si="54"/>
        <v>1</v>
      </c>
      <c r="C361">
        <f t="shared" si="55"/>
        <v>366</v>
      </c>
      <c r="D361">
        <f t="shared" si="52"/>
        <v>123907</v>
      </c>
      <c r="E361">
        <f t="shared" si="57"/>
        <v>350</v>
      </c>
      <c r="F361">
        <f t="shared" si="58"/>
        <v>116393620</v>
      </c>
      <c r="G361">
        <f t="shared" si="53"/>
        <v>12</v>
      </c>
      <c r="H361">
        <f t="shared" si="59"/>
        <v>116393487</v>
      </c>
      <c r="I361">
        <f t="shared" si="60"/>
        <v>133</v>
      </c>
    </row>
    <row r="362" spans="1:9" x14ac:dyDescent="0.2">
      <c r="A362">
        <f t="shared" si="56"/>
        <v>341</v>
      </c>
      <c r="B362" t="b">
        <f t="shared" si="54"/>
        <v>0</v>
      </c>
      <c r="C362">
        <f t="shared" si="55"/>
        <v>365</v>
      </c>
      <c r="D362">
        <f t="shared" si="52"/>
        <v>124292</v>
      </c>
      <c r="E362">
        <f t="shared" si="57"/>
        <v>385</v>
      </c>
      <c r="F362">
        <f t="shared" si="58"/>
        <v>116755520</v>
      </c>
      <c r="G362">
        <f t="shared" si="53"/>
        <v>13</v>
      </c>
      <c r="H362">
        <f t="shared" si="59"/>
        <v>116754354</v>
      </c>
      <c r="I362">
        <f t="shared" si="60"/>
        <v>1166</v>
      </c>
    </row>
    <row r="363" spans="1:9" x14ac:dyDescent="0.2">
      <c r="A363">
        <f t="shared" si="56"/>
        <v>342</v>
      </c>
      <c r="B363" t="b">
        <f t="shared" si="54"/>
        <v>0</v>
      </c>
      <c r="C363">
        <f t="shared" si="55"/>
        <v>365</v>
      </c>
      <c r="D363">
        <f t="shared" si="52"/>
        <v>124649</v>
      </c>
      <c r="E363">
        <f t="shared" si="57"/>
        <v>357</v>
      </c>
      <c r="F363">
        <f t="shared" si="58"/>
        <v>117091100</v>
      </c>
      <c r="G363">
        <f t="shared" si="53"/>
        <v>12</v>
      </c>
      <c r="H363">
        <f t="shared" si="59"/>
        <v>117087462</v>
      </c>
      <c r="I363">
        <f t="shared" si="60"/>
        <v>3638</v>
      </c>
    </row>
    <row r="364" spans="1:9" x14ac:dyDescent="0.2">
      <c r="A364">
        <f t="shared" si="56"/>
        <v>343</v>
      </c>
      <c r="B364" t="b">
        <f t="shared" si="54"/>
        <v>0</v>
      </c>
      <c r="C364">
        <f t="shared" si="55"/>
        <v>365</v>
      </c>
      <c r="D364">
        <f t="shared" si="52"/>
        <v>124999</v>
      </c>
      <c r="E364">
        <f t="shared" si="57"/>
        <v>350</v>
      </c>
      <c r="F364">
        <f t="shared" si="58"/>
        <v>117420100</v>
      </c>
      <c r="G364">
        <f t="shared" si="53"/>
        <v>12</v>
      </c>
      <c r="H364">
        <f t="shared" si="59"/>
        <v>117420570</v>
      </c>
      <c r="I364">
        <f t="shared" si="60"/>
        <v>-470</v>
      </c>
    </row>
    <row r="365" spans="1:9" x14ac:dyDescent="0.2">
      <c r="A365">
        <f t="shared" si="56"/>
        <v>344</v>
      </c>
      <c r="B365" t="b">
        <f t="shared" si="54"/>
        <v>1</v>
      </c>
      <c r="C365">
        <f t="shared" si="55"/>
        <v>366</v>
      </c>
      <c r="D365">
        <f t="shared" si="52"/>
        <v>125384</v>
      </c>
      <c r="E365">
        <f t="shared" si="57"/>
        <v>385</v>
      </c>
      <c r="F365">
        <f t="shared" si="58"/>
        <v>117782000</v>
      </c>
      <c r="G365">
        <f t="shared" si="53"/>
        <v>13</v>
      </c>
      <c r="H365">
        <f t="shared" si="59"/>
        <v>117781437</v>
      </c>
      <c r="I365">
        <f t="shared" si="60"/>
        <v>563</v>
      </c>
    </row>
    <row r="366" spans="1:9" x14ac:dyDescent="0.2">
      <c r="A366">
        <f t="shared" si="56"/>
        <v>345</v>
      </c>
      <c r="B366" t="b">
        <f t="shared" si="54"/>
        <v>0</v>
      </c>
      <c r="C366">
        <f t="shared" si="55"/>
        <v>365</v>
      </c>
      <c r="D366">
        <f t="shared" si="52"/>
        <v>125741</v>
      </c>
      <c r="E366">
        <f t="shared" si="57"/>
        <v>357</v>
      </c>
      <c r="F366">
        <f t="shared" si="58"/>
        <v>118117580</v>
      </c>
      <c r="G366">
        <f t="shared" si="53"/>
        <v>12</v>
      </c>
      <c r="H366">
        <f t="shared" si="59"/>
        <v>118114545</v>
      </c>
      <c r="I366">
        <f t="shared" si="60"/>
        <v>3035</v>
      </c>
    </row>
    <row r="367" spans="1:9" x14ac:dyDescent="0.2">
      <c r="A367">
        <f t="shared" si="56"/>
        <v>346</v>
      </c>
      <c r="B367" t="b">
        <f t="shared" si="54"/>
        <v>0</v>
      </c>
      <c r="C367">
        <f t="shared" si="55"/>
        <v>365</v>
      </c>
      <c r="D367">
        <f t="shared" si="52"/>
        <v>126091</v>
      </c>
      <c r="E367">
        <f t="shared" si="57"/>
        <v>350</v>
      </c>
      <c r="F367">
        <f t="shared" si="58"/>
        <v>118446580</v>
      </c>
      <c r="G367">
        <f t="shared" si="53"/>
        <v>12</v>
      </c>
      <c r="H367">
        <f t="shared" si="59"/>
        <v>118447653</v>
      </c>
      <c r="I367">
        <f t="shared" si="60"/>
        <v>-1073</v>
      </c>
    </row>
    <row r="368" spans="1:9" x14ac:dyDescent="0.2">
      <c r="A368">
        <f t="shared" si="56"/>
        <v>347</v>
      </c>
      <c r="B368" t="b">
        <f t="shared" si="54"/>
        <v>0</v>
      </c>
      <c r="C368">
        <f t="shared" si="55"/>
        <v>365</v>
      </c>
      <c r="D368">
        <f t="shared" si="52"/>
        <v>126476</v>
      </c>
      <c r="E368">
        <f t="shared" si="57"/>
        <v>385</v>
      </c>
      <c r="F368">
        <f t="shared" si="58"/>
        <v>118808480</v>
      </c>
      <c r="G368">
        <f t="shared" si="53"/>
        <v>13</v>
      </c>
      <c r="H368">
        <f t="shared" si="59"/>
        <v>118808520</v>
      </c>
      <c r="I368">
        <f t="shared" si="60"/>
        <v>-40</v>
      </c>
    </row>
    <row r="369" spans="1:9" x14ac:dyDescent="0.2">
      <c r="A369">
        <f t="shared" si="56"/>
        <v>348</v>
      </c>
      <c r="B369" t="b">
        <f t="shared" si="54"/>
        <v>1</v>
      </c>
      <c r="C369">
        <f t="shared" si="55"/>
        <v>366</v>
      </c>
      <c r="D369">
        <f t="shared" si="52"/>
        <v>126833</v>
      </c>
      <c r="E369">
        <f t="shared" si="57"/>
        <v>357</v>
      </c>
      <c r="F369">
        <f t="shared" si="58"/>
        <v>119144060</v>
      </c>
      <c r="G369">
        <f t="shared" si="53"/>
        <v>12</v>
      </c>
      <c r="H369">
        <f t="shared" si="59"/>
        <v>119141628</v>
      </c>
      <c r="I369">
        <f t="shared" si="60"/>
        <v>2432</v>
      </c>
    </row>
    <row r="370" spans="1:9" x14ac:dyDescent="0.2">
      <c r="A370">
        <f t="shared" si="56"/>
        <v>349</v>
      </c>
      <c r="B370" t="b">
        <f t="shared" si="54"/>
        <v>0</v>
      </c>
      <c r="C370">
        <f t="shared" si="55"/>
        <v>365</v>
      </c>
      <c r="D370">
        <f t="shared" si="52"/>
        <v>127218</v>
      </c>
      <c r="E370">
        <f t="shared" si="57"/>
        <v>385</v>
      </c>
      <c r="F370">
        <f t="shared" si="58"/>
        <v>119505960</v>
      </c>
      <c r="G370">
        <f t="shared" si="53"/>
        <v>13</v>
      </c>
      <c r="H370">
        <f t="shared" si="59"/>
        <v>119502495</v>
      </c>
      <c r="I370">
        <f t="shared" si="60"/>
        <v>3465</v>
      </c>
    </row>
    <row r="371" spans="1:9" x14ac:dyDescent="0.2">
      <c r="A371">
        <f t="shared" si="56"/>
        <v>350</v>
      </c>
      <c r="B371" t="b">
        <f t="shared" si="54"/>
        <v>0</v>
      </c>
      <c r="C371">
        <f t="shared" si="55"/>
        <v>365</v>
      </c>
      <c r="D371">
        <f t="shared" si="52"/>
        <v>127568</v>
      </c>
      <c r="E371">
        <f t="shared" si="57"/>
        <v>350</v>
      </c>
      <c r="F371">
        <f t="shared" si="58"/>
        <v>119834960</v>
      </c>
      <c r="G371">
        <f t="shared" si="53"/>
        <v>12</v>
      </c>
      <c r="H371">
        <f t="shared" si="59"/>
        <v>119835603</v>
      </c>
      <c r="I371">
        <f t="shared" si="60"/>
        <v>-643</v>
      </c>
    </row>
    <row r="372" spans="1:9" x14ac:dyDescent="0.2">
      <c r="A372">
        <f t="shared" si="56"/>
        <v>351</v>
      </c>
      <c r="B372" t="b">
        <f t="shared" si="54"/>
        <v>0</v>
      </c>
      <c r="C372">
        <f t="shared" si="55"/>
        <v>365</v>
      </c>
      <c r="D372">
        <f t="shared" si="52"/>
        <v>127925</v>
      </c>
      <c r="E372">
        <f t="shared" si="57"/>
        <v>357</v>
      </c>
      <c r="F372">
        <f t="shared" si="58"/>
        <v>120170540</v>
      </c>
      <c r="G372">
        <f t="shared" si="53"/>
        <v>12</v>
      </c>
      <c r="H372">
        <f t="shared" si="59"/>
        <v>120168711</v>
      </c>
      <c r="I372">
        <f t="shared" si="60"/>
        <v>1829</v>
      </c>
    </row>
    <row r="373" spans="1:9" x14ac:dyDescent="0.2">
      <c r="A373">
        <f t="shared" si="56"/>
        <v>352</v>
      </c>
      <c r="B373" t="b">
        <f t="shared" si="54"/>
        <v>1</v>
      </c>
      <c r="C373">
        <f t="shared" si="55"/>
        <v>366</v>
      </c>
      <c r="D373">
        <f t="shared" si="52"/>
        <v>128310</v>
      </c>
      <c r="E373">
        <f t="shared" si="57"/>
        <v>385</v>
      </c>
      <c r="F373">
        <f t="shared" si="58"/>
        <v>120532440</v>
      </c>
      <c r="G373">
        <f t="shared" si="53"/>
        <v>13</v>
      </c>
      <c r="H373">
        <f t="shared" si="59"/>
        <v>120529578</v>
      </c>
      <c r="I373">
        <f t="shared" si="60"/>
        <v>2862</v>
      </c>
    </row>
    <row r="374" spans="1:9" x14ac:dyDescent="0.2">
      <c r="A374">
        <f t="shared" si="56"/>
        <v>353</v>
      </c>
      <c r="B374" t="b">
        <f t="shared" si="54"/>
        <v>0</v>
      </c>
      <c r="C374">
        <f t="shared" si="55"/>
        <v>365</v>
      </c>
      <c r="D374">
        <f t="shared" si="52"/>
        <v>128667</v>
      </c>
      <c r="E374">
        <f t="shared" si="57"/>
        <v>357</v>
      </c>
      <c r="F374">
        <f t="shared" si="58"/>
        <v>120868020</v>
      </c>
      <c r="G374">
        <f t="shared" si="53"/>
        <v>12</v>
      </c>
      <c r="H374">
        <f t="shared" si="59"/>
        <v>120862686</v>
      </c>
      <c r="I374">
        <f t="shared" si="60"/>
        <v>5334</v>
      </c>
    </row>
    <row r="375" spans="1:9" x14ac:dyDescent="0.2">
      <c r="A375">
        <f t="shared" si="56"/>
        <v>354</v>
      </c>
      <c r="B375" t="b">
        <f t="shared" si="54"/>
        <v>0</v>
      </c>
      <c r="C375">
        <f t="shared" si="55"/>
        <v>365</v>
      </c>
      <c r="D375">
        <f t="shared" si="52"/>
        <v>129017</v>
      </c>
      <c r="E375">
        <f t="shared" si="57"/>
        <v>350</v>
      </c>
      <c r="F375">
        <f t="shared" si="58"/>
        <v>121197020</v>
      </c>
      <c r="G375">
        <f t="shared" si="53"/>
        <v>12</v>
      </c>
      <c r="H375">
        <f t="shared" si="59"/>
        <v>121195794</v>
      </c>
      <c r="I375">
        <f t="shared" si="60"/>
        <v>1226</v>
      </c>
    </row>
    <row r="376" spans="1:9" x14ac:dyDescent="0.2">
      <c r="A376">
        <f t="shared" si="56"/>
        <v>355</v>
      </c>
      <c r="B376" t="b">
        <f t="shared" si="54"/>
        <v>0</v>
      </c>
      <c r="C376">
        <f t="shared" si="55"/>
        <v>365</v>
      </c>
      <c r="D376">
        <f t="shared" si="52"/>
        <v>129402</v>
      </c>
      <c r="E376">
        <f t="shared" si="57"/>
        <v>385</v>
      </c>
      <c r="F376">
        <f t="shared" si="58"/>
        <v>121558920</v>
      </c>
      <c r="G376">
        <f t="shared" si="53"/>
        <v>13</v>
      </c>
      <c r="H376">
        <f t="shared" si="59"/>
        <v>121556661</v>
      </c>
      <c r="I376">
        <f t="shared" si="60"/>
        <v>2259</v>
      </c>
    </row>
    <row r="377" spans="1:9" x14ac:dyDescent="0.2">
      <c r="A377">
        <f t="shared" si="56"/>
        <v>356</v>
      </c>
      <c r="B377" t="b">
        <f t="shared" si="54"/>
        <v>1</v>
      </c>
      <c r="C377">
        <f t="shared" si="55"/>
        <v>366</v>
      </c>
      <c r="D377">
        <f t="shared" si="52"/>
        <v>129759</v>
      </c>
      <c r="E377">
        <f t="shared" si="57"/>
        <v>357</v>
      </c>
      <c r="F377">
        <f t="shared" si="58"/>
        <v>121894500</v>
      </c>
      <c r="G377">
        <f t="shared" si="53"/>
        <v>12</v>
      </c>
      <c r="H377">
        <f t="shared" si="59"/>
        <v>121889769</v>
      </c>
      <c r="I377">
        <f t="shared" si="60"/>
        <v>4731</v>
      </c>
    </row>
    <row r="378" spans="1:9" x14ac:dyDescent="0.2">
      <c r="A378">
        <f t="shared" si="56"/>
        <v>357</v>
      </c>
      <c r="B378" t="b">
        <f t="shared" si="54"/>
        <v>0</v>
      </c>
      <c r="C378">
        <f t="shared" si="55"/>
        <v>365</v>
      </c>
      <c r="D378">
        <f t="shared" si="52"/>
        <v>130109</v>
      </c>
      <c r="E378">
        <f t="shared" si="57"/>
        <v>350</v>
      </c>
      <c r="F378">
        <f t="shared" si="58"/>
        <v>122223500</v>
      </c>
      <c r="G378">
        <f t="shared" si="53"/>
        <v>12</v>
      </c>
      <c r="H378">
        <f t="shared" si="59"/>
        <v>122222877</v>
      </c>
      <c r="I378">
        <f t="shared" si="60"/>
        <v>623</v>
      </c>
    </row>
    <row r="379" spans="1:9" x14ac:dyDescent="0.2">
      <c r="A379">
        <f t="shared" si="56"/>
        <v>358</v>
      </c>
      <c r="B379" t="b">
        <f t="shared" si="54"/>
        <v>0</v>
      </c>
      <c r="C379">
        <f t="shared" si="55"/>
        <v>365</v>
      </c>
      <c r="D379">
        <f t="shared" si="52"/>
        <v>130494</v>
      </c>
      <c r="E379">
        <f t="shared" si="57"/>
        <v>385</v>
      </c>
      <c r="F379">
        <f t="shared" si="58"/>
        <v>122585400</v>
      </c>
      <c r="G379">
        <f t="shared" si="53"/>
        <v>13</v>
      </c>
      <c r="H379">
        <f t="shared" si="59"/>
        <v>122583744</v>
      </c>
      <c r="I379">
        <f t="shared" si="60"/>
        <v>1656</v>
      </c>
    </row>
    <row r="380" spans="1:9" x14ac:dyDescent="0.2">
      <c r="A380">
        <f t="shared" si="56"/>
        <v>359</v>
      </c>
      <c r="B380" t="b">
        <f t="shared" si="54"/>
        <v>0</v>
      </c>
      <c r="C380">
        <f t="shared" si="55"/>
        <v>365</v>
      </c>
      <c r="D380">
        <f t="shared" si="52"/>
        <v>130851</v>
      </c>
      <c r="E380">
        <f t="shared" si="57"/>
        <v>357</v>
      </c>
      <c r="F380">
        <f t="shared" si="58"/>
        <v>122920980</v>
      </c>
      <c r="G380">
        <f t="shared" si="53"/>
        <v>12</v>
      </c>
      <c r="H380">
        <f t="shared" si="59"/>
        <v>122916852</v>
      </c>
      <c r="I380">
        <f t="shared" si="60"/>
        <v>4128</v>
      </c>
    </row>
    <row r="381" spans="1:9" x14ac:dyDescent="0.2">
      <c r="A381">
        <f t="shared" si="56"/>
        <v>360</v>
      </c>
      <c r="B381" t="b">
        <f t="shared" si="54"/>
        <v>1</v>
      </c>
      <c r="C381">
        <f t="shared" si="55"/>
        <v>366</v>
      </c>
      <c r="D381">
        <f t="shared" si="52"/>
        <v>131236</v>
      </c>
      <c r="E381">
        <f t="shared" si="57"/>
        <v>385</v>
      </c>
      <c r="F381">
        <f t="shared" si="58"/>
        <v>123282880</v>
      </c>
      <c r="G381">
        <f t="shared" si="53"/>
        <v>13</v>
      </c>
      <c r="H381">
        <f t="shared" si="59"/>
        <v>123277719</v>
      </c>
      <c r="I381">
        <f t="shared" si="60"/>
        <v>5161</v>
      </c>
    </row>
    <row r="382" spans="1:9" x14ac:dyDescent="0.2">
      <c r="A382">
        <f t="shared" si="56"/>
        <v>361</v>
      </c>
      <c r="B382" t="b">
        <f t="shared" si="54"/>
        <v>0</v>
      </c>
      <c r="C382">
        <f t="shared" si="55"/>
        <v>365</v>
      </c>
      <c r="D382">
        <f t="shared" si="52"/>
        <v>131586</v>
      </c>
      <c r="E382">
        <f t="shared" si="57"/>
        <v>350</v>
      </c>
      <c r="F382">
        <f t="shared" si="58"/>
        <v>123611880</v>
      </c>
      <c r="G382">
        <f t="shared" si="53"/>
        <v>12</v>
      </c>
      <c r="H382">
        <f t="shared" si="59"/>
        <v>123610827</v>
      </c>
      <c r="I382">
        <f t="shared" si="60"/>
        <v>1053</v>
      </c>
    </row>
    <row r="383" spans="1:9" x14ac:dyDescent="0.2">
      <c r="A383">
        <f t="shared" si="56"/>
        <v>362</v>
      </c>
      <c r="B383" t="b">
        <f t="shared" si="54"/>
        <v>0</v>
      </c>
      <c r="C383">
        <f t="shared" si="55"/>
        <v>365</v>
      </c>
      <c r="D383">
        <f t="shared" si="52"/>
        <v>131943</v>
      </c>
      <c r="E383">
        <f t="shared" si="57"/>
        <v>357</v>
      </c>
      <c r="F383">
        <f t="shared" si="58"/>
        <v>123947460</v>
      </c>
      <c r="G383">
        <f t="shared" si="53"/>
        <v>12</v>
      </c>
      <c r="H383">
        <f t="shared" si="59"/>
        <v>123943935</v>
      </c>
      <c r="I383">
        <f t="shared" si="60"/>
        <v>3525</v>
      </c>
    </row>
    <row r="384" spans="1:9" x14ac:dyDescent="0.2">
      <c r="A384">
        <f t="shared" si="56"/>
        <v>363</v>
      </c>
      <c r="B384" t="b">
        <f t="shared" si="54"/>
        <v>0</v>
      </c>
      <c r="C384">
        <f t="shared" si="55"/>
        <v>365</v>
      </c>
      <c r="D384">
        <f t="shared" si="52"/>
        <v>132328</v>
      </c>
      <c r="E384">
        <f t="shared" si="57"/>
        <v>385</v>
      </c>
      <c r="F384">
        <f t="shared" si="58"/>
        <v>124309360</v>
      </c>
      <c r="G384">
        <f t="shared" si="53"/>
        <v>13</v>
      </c>
      <c r="H384">
        <f t="shared" si="59"/>
        <v>124304802</v>
      </c>
      <c r="I384">
        <f t="shared" si="60"/>
        <v>4558</v>
      </c>
    </row>
    <row r="385" spans="1:9" x14ac:dyDescent="0.2">
      <c r="A385">
        <f t="shared" si="56"/>
        <v>364</v>
      </c>
      <c r="B385" t="b">
        <f t="shared" si="54"/>
        <v>1</v>
      </c>
      <c r="C385">
        <f t="shared" si="55"/>
        <v>366</v>
      </c>
      <c r="D385">
        <f t="shared" si="52"/>
        <v>132678</v>
      </c>
      <c r="E385">
        <f t="shared" si="57"/>
        <v>350</v>
      </c>
      <c r="F385">
        <f t="shared" si="58"/>
        <v>124638360</v>
      </c>
      <c r="G385">
        <f t="shared" si="53"/>
        <v>12</v>
      </c>
      <c r="H385">
        <f t="shared" si="59"/>
        <v>124637910</v>
      </c>
      <c r="I385">
        <f t="shared" si="60"/>
        <v>450</v>
      </c>
    </row>
    <row r="386" spans="1:9" x14ac:dyDescent="0.2">
      <c r="A386">
        <f t="shared" si="56"/>
        <v>365</v>
      </c>
      <c r="B386" t="b">
        <f t="shared" si="54"/>
        <v>0</v>
      </c>
      <c r="C386">
        <f t="shared" si="55"/>
        <v>365</v>
      </c>
      <c r="D386">
        <f t="shared" si="52"/>
        <v>133035</v>
      </c>
      <c r="E386">
        <f t="shared" si="57"/>
        <v>357</v>
      </c>
      <c r="F386">
        <f t="shared" si="58"/>
        <v>124973940</v>
      </c>
      <c r="G386">
        <f t="shared" si="53"/>
        <v>12</v>
      </c>
      <c r="H386">
        <f t="shared" si="59"/>
        <v>124971018</v>
      </c>
      <c r="I386">
        <f t="shared" si="60"/>
        <v>2922</v>
      </c>
    </row>
    <row r="387" spans="1:9" x14ac:dyDescent="0.2">
      <c r="A387">
        <f t="shared" si="56"/>
        <v>366</v>
      </c>
      <c r="B387" t="b">
        <f t="shared" si="54"/>
        <v>0</v>
      </c>
      <c r="C387">
        <f t="shared" si="55"/>
        <v>365</v>
      </c>
      <c r="D387">
        <f t="shared" si="52"/>
        <v>133420</v>
      </c>
      <c r="E387">
        <f t="shared" si="57"/>
        <v>385</v>
      </c>
      <c r="F387">
        <f t="shared" si="58"/>
        <v>125335840</v>
      </c>
      <c r="G387">
        <f t="shared" si="53"/>
        <v>13</v>
      </c>
      <c r="H387">
        <f t="shared" si="59"/>
        <v>125331885</v>
      </c>
      <c r="I387">
        <f t="shared" si="60"/>
        <v>3955</v>
      </c>
    </row>
    <row r="388" spans="1:9" x14ac:dyDescent="0.2">
      <c r="A388">
        <f t="shared" si="56"/>
        <v>367</v>
      </c>
      <c r="B388" t="b">
        <f t="shared" si="54"/>
        <v>0</v>
      </c>
      <c r="C388">
        <f t="shared" si="55"/>
        <v>365</v>
      </c>
      <c r="D388">
        <f t="shared" si="52"/>
        <v>133770</v>
      </c>
      <c r="E388">
        <f t="shared" si="57"/>
        <v>350</v>
      </c>
      <c r="F388">
        <f t="shared" si="58"/>
        <v>125664840</v>
      </c>
      <c r="G388">
        <f t="shared" si="53"/>
        <v>12</v>
      </c>
      <c r="H388">
        <f t="shared" si="59"/>
        <v>125664993</v>
      </c>
      <c r="I388">
        <f t="shared" si="60"/>
        <v>-153</v>
      </c>
    </row>
    <row r="389" spans="1:9" x14ac:dyDescent="0.2">
      <c r="A389">
        <f t="shared" si="56"/>
        <v>368</v>
      </c>
      <c r="B389" t="b">
        <f t="shared" si="54"/>
        <v>1</v>
      </c>
      <c r="C389">
        <f t="shared" si="55"/>
        <v>366</v>
      </c>
      <c r="D389">
        <f t="shared" si="52"/>
        <v>134155</v>
      </c>
      <c r="E389">
        <f t="shared" si="57"/>
        <v>385</v>
      </c>
      <c r="F389">
        <f t="shared" si="58"/>
        <v>126026740</v>
      </c>
      <c r="G389">
        <f t="shared" si="53"/>
        <v>13</v>
      </c>
      <c r="H389">
        <f t="shared" si="59"/>
        <v>126025860</v>
      </c>
      <c r="I389">
        <f t="shared" si="60"/>
        <v>880</v>
      </c>
    </row>
    <row r="390" spans="1:9" x14ac:dyDescent="0.2">
      <c r="A390">
        <f t="shared" si="56"/>
        <v>369</v>
      </c>
      <c r="B390" t="b">
        <f t="shared" si="54"/>
        <v>0</v>
      </c>
      <c r="C390">
        <f t="shared" si="55"/>
        <v>365</v>
      </c>
      <c r="D390">
        <f t="shared" si="52"/>
        <v>134512</v>
      </c>
      <c r="E390">
        <f t="shared" si="57"/>
        <v>357</v>
      </c>
      <c r="F390">
        <f t="shared" si="58"/>
        <v>126362320</v>
      </c>
      <c r="G390">
        <f t="shared" si="53"/>
        <v>12</v>
      </c>
      <c r="H390">
        <f t="shared" si="59"/>
        <v>126358968</v>
      </c>
      <c r="I390">
        <f t="shared" si="60"/>
        <v>3352</v>
      </c>
    </row>
    <row r="391" spans="1:9" x14ac:dyDescent="0.2">
      <c r="A391">
        <f t="shared" si="56"/>
        <v>370</v>
      </c>
      <c r="B391" t="b">
        <f t="shared" si="54"/>
        <v>0</v>
      </c>
      <c r="C391">
        <f t="shared" si="55"/>
        <v>365</v>
      </c>
      <c r="D391">
        <f t="shared" si="52"/>
        <v>134862</v>
      </c>
      <c r="E391">
        <f t="shared" si="57"/>
        <v>350</v>
      </c>
      <c r="F391">
        <f t="shared" si="58"/>
        <v>126691320</v>
      </c>
      <c r="G391">
        <f t="shared" si="53"/>
        <v>12</v>
      </c>
      <c r="H391">
        <f t="shared" si="59"/>
        <v>126692076</v>
      </c>
      <c r="I391">
        <f t="shared" si="60"/>
        <v>-756</v>
      </c>
    </row>
    <row r="392" spans="1:9" x14ac:dyDescent="0.2">
      <c r="A392">
        <f t="shared" si="56"/>
        <v>371</v>
      </c>
      <c r="B392" t="b">
        <f t="shared" si="54"/>
        <v>0</v>
      </c>
      <c r="C392">
        <f t="shared" si="55"/>
        <v>365</v>
      </c>
      <c r="D392">
        <f t="shared" si="52"/>
        <v>135247</v>
      </c>
      <c r="E392">
        <f t="shared" si="57"/>
        <v>385</v>
      </c>
      <c r="F392">
        <f t="shared" si="58"/>
        <v>127053220</v>
      </c>
      <c r="G392">
        <f t="shared" si="53"/>
        <v>13</v>
      </c>
      <c r="H392">
        <f t="shared" si="59"/>
        <v>127052943</v>
      </c>
      <c r="I392">
        <f t="shared" si="60"/>
        <v>277</v>
      </c>
    </row>
    <row r="393" spans="1:9" x14ac:dyDescent="0.2">
      <c r="A393">
        <f t="shared" si="56"/>
        <v>372</v>
      </c>
      <c r="B393" t="b">
        <f t="shared" si="54"/>
        <v>1</v>
      </c>
      <c r="C393">
        <f t="shared" si="55"/>
        <v>366</v>
      </c>
      <c r="D393">
        <f t="shared" si="52"/>
        <v>135604</v>
      </c>
      <c r="E393">
        <f t="shared" si="57"/>
        <v>357</v>
      </c>
      <c r="F393">
        <f t="shared" si="58"/>
        <v>127388800</v>
      </c>
      <c r="G393">
        <f t="shared" si="53"/>
        <v>12</v>
      </c>
      <c r="H393">
        <f t="shared" si="59"/>
        <v>127386051</v>
      </c>
      <c r="I393">
        <f t="shared" si="60"/>
        <v>2749</v>
      </c>
    </row>
    <row r="394" spans="1:9" x14ac:dyDescent="0.2">
      <c r="A394">
        <f t="shared" si="56"/>
        <v>373</v>
      </c>
      <c r="B394" t="b">
        <f t="shared" si="54"/>
        <v>0</v>
      </c>
      <c r="C394">
        <f t="shared" si="55"/>
        <v>365</v>
      </c>
      <c r="D394">
        <f t="shared" si="52"/>
        <v>135961</v>
      </c>
      <c r="E394">
        <f t="shared" si="57"/>
        <v>357</v>
      </c>
      <c r="F394">
        <f t="shared" si="58"/>
        <v>127724380</v>
      </c>
      <c r="G394">
        <f t="shared" si="53"/>
        <v>12</v>
      </c>
      <c r="H394">
        <f t="shared" si="59"/>
        <v>127719159</v>
      </c>
      <c r="I394">
        <f t="shared" si="60"/>
        <v>5221</v>
      </c>
    </row>
    <row r="395" spans="1:9" x14ac:dyDescent="0.2">
      <c r="A395">
        <f t="shared" si="56"/>
        <v>374</v>
      </c>
      <c r="B395" t="b">
        <f t="shared" si="54"/>
        <v>0</v>
      </c>
      <c r="C395">
        <f t="shared" si="55"/>
        <v>365</v>
      </c>
      <c r="D395">
        <f t="shared" si="52"/>
        <v>136339</v>
      </c>
      <c r="E395">
        <f t="shared" si="57"/>
        <v>378</v>
      </c>
      <c r="F395">
        <f t="shared" si="58"/>
        <v>128079700</v>
      </c>
      <c r="G395">
        <f t="shared" si="53"/>
        <v>13</v>
      </c>
      <c r="H395">
        <f t="shared" si="59"/>
        <v>128080026</v>
      </c>
      <c r="I395">
        <f t="shared" si="60"/>
        <v>-326</v>
      </c>
    </row>
    <row r="396" spans="1:9" x14ac:dyDescent="0.2">
      <c r="A396">
        <f t="shared" si="56"/>
        <v>375</v>
      </c>
      <c r="B396" t="b">
        <f t="shared" si="54"/>
        <v>0</v>
      </c>
      <c r="C396">
        <f t="shared" si="55"/>
        <v>365</v>
      </c>
      <c r="D396">
        <f t="shared" si="52"/>
        <v>136696</v>
      </c>
      <c r="E396">
        <f t="shared" si="57"/>
        <v>357</v>
      </c>
      <c r="F396">
        <f t="shared" si="58"/>
        <v>128415280</v>
      </c>
      <c r="G396">
        <f t="shared" si="53"/>
        <v>12</v>
      </c>
      <c r="H396">
        <f t="shared" si="59"/>
        <v>128413134</v>
      </c>
      <c r="I396">
        <f t="shared" si="60"/>
        <v>2146</v>
      </c>
    </row>
    <row r="397" spans="1:9" x14ac:dyDescent="0.2">
      <c r="A397">
        <f t="shared" si="56"/>
        <v>376</v>
      </c>
      <c r="B397" t="b">
        <f t="shared" si="54"/>
        <v>1</v>
      </c>
      <c r="C397">
        <f t="shared" si="55"/>
        <v>366</v>
      </c>
      <c r="D397">
        <f t="shared" si="52"/>
        <v>137053</v>
      </c>
      <c r="E397">
        <f t="shared" si="57"/>
        <v>357</v>
      </c>
      <c r="F397">
        <f t="shared" si="58"/>
        <v>128750860</v>
      </c>
      <c r="G397">
        <f t="shared" si="53"/>
        <v>12</v>
      </c>
      <c r="H397">
        <f t="shared" si="59"/>
        <v>128746242</v>
      </c>
      <c r="I397">
        <f t="shared" si="60"/>
        <v>4618</v>
      </c>
    </row>
    <row r="398" spans="1:9" x14ac:dyDescent="0.2">
      <c r="A398">
        <f t="shared" si="56"/>
        <v>377</v>
      </c>
      <c r="B398" t="b">
        <f t="shared" si="54"/>
        <v>0</v>
      </c>
      <c r="C398">
        <f t="shared" si="55"/>
        <v>365</v>
      </c>
      <c r="D398">
        <f t="shared" si="52"/>
        <v>137438</v>
      </c>
      <c r="E398">
        <f t="shared" si="57"/>
        <v>385</v>
      </c>
      <c r="F398">
        <f t="shared" si="58"/>
        <v>129112760</v>
      </c>
      <c r="G398">
        <f t="shared" si="53"/>
        <v>13</v>
      </c>
      <c r="H398">
        <f t="shared" si="59"/>
        <v>129107109</v>
      </c>
      <c r="I398">
        <f t="shared" si="60"/>
        <v>5651</v>
      </c>
    </row>
    <row r="399" spans="1:9" x14ac:dyDescent="0.2">
      <c r="A399">
        <f t="shared" si="56"/>
        <v>378</v>
      </c>
      <c r="B399" t="b">
        <f t="shared" si="54"/>
        <v>0</v>
      </c>
      <c r="C399">
        <f t="shared" si="55"/>
        <v>365</v>
      </c>
      <c r="D399">
        <f t="shared" si="52"/>
        <v>137788</v>
      </c>
      <c r="E399">
        <f t="shared" si="57"/>
        <v>350</v>
      </c>
      <c r="F399">
        <f t="shared" si="58"/>
        <v>129441760</v>
      </c>
      <c r="G399">
        <f t="shared" si="53"/>
        <v>12</v>
      </c>
      <c r="H399">
        <f t="shared" si="59"/>
        <v>129440217</v>
      </c>
      <c r="I399">
        <f t="shared" si="60"/>
        <v>1543</v>
      </c>
    </row>
    <row r="400" spans="1:9" x14ac:dyDescent="0.2">
      <c r="A400">
        <f t="shared" si="56"/>
        <v>379</v>
      </c>
      <c r="B400" t="b">
        <f t="shared" si="54"/>
        <v>0</v>
      </c>
      <c r="C400">
        <f t="shared" si="55"/>
        <v>365</v>
      </c>
      <c r="D400">
        <f t="shared" si="52"/>
        <v>138173</v>
      </c>
      <c r="E400">
        <f t="shared" si="57"/>
        <v>385</v>
      </c>
      <c r="F400">
        <f t="shared" si="58"/>
        <v>129803660</v>
      </c>
      <c r="G400">
        <f t="shared" si="53"/>
        <v>13</v>
      </c>
      <c r="H400">
        <f t="shared" si="59"/>
        <v>129801084</v>
      </c>
      <c r="I400">
        <f t="shared" si="60"/>
        <v>2576</v>
      </c>
    </row>
    <row r="401" spans="1:9" x14ac:dyDescent="0.2">
      <c r="A401">
        <f t="shared" si="56"/>
        <v>380</v>
      </c>
      <c r="B401" t="b">
        <f t="shared" si="54"/>
        <v>1</v>
      </c>
      <c r="C401">
        <f t="shared" si="55"/>
        <v>366</v>
      </c>
      <c r="D401">
        <f t="shared" si="52"/>
        <v>138530</v>
      </c>
      <c r="E401">
        <f t="shared" si="57"/>
        <v>357</v>
      </c>
      <c r="F401">
        <f t="shared" si="58"/>
        <v>130139240</v>
      </c>
      <c r="G401">
        <f t="shared" si="53"/>
        <v>12</v>
      </c>
      <c r="H401">
        <f t="shared" si="59"/>
        <v>130134192</v>
      </c>
      <c r="I401">
        <f t="shared" si="60"/>
        <v>5048</v>
      </c>
    </row>
    <row r="402" spans="1:9" x14ac:dyDescent="0.2">
      <c r="A402">
        <f t="shared" si="56"/>
        <v>381</v>
      </c>
      <c r="B402" t="b">
        <f t="shared" si="54"/>
        <v>0</v>
      </c>
      <c r="C402">
        <f t="shared" si="55"/>
        <v>365</v>
      </c>
      <c r="D402">
        <f t="shared" si="52"/>
        <v>138880</v>
      </c>
      <c r="E402">
        <f t="shared" si="57"/>
        <v>350</v>
      </c>
      <c r="F402">
        <f t="shared" si="58"/>
        <v>130468240</v>
      </c>
      <c r="G402">
        <f t="shared" si="53"/>
        <v>12</v>
      </c>
      <c r="H402">
        <f t="shared" si="59"/>
        <v>130467300</v>
      </c>
      <c r="I402">
        <f t="shared" si="60"/>
        <v>940</v>
      </c>
    </row>
    <row r="403" spans="1:9" x14ac:dyDescent="0.2">
      <c r="A403">
        <f t="shared" si="56"/>
        <v>382</v>
      </c>
      <c r="B403" t="b">
        <f t="shared" si="54"/>
        <v>0</v>
      </c>
      <c r="C403">
        <f t="shared" si="55"/>
        <v>365</v>
      </c>
      <c r="D403">
        <f t="shared" si="52"/>
        <v>139265</v>
      </c>
      <c r="E403">
        <f t="shared" si="57"/>
        <v>385</v>
      </c>
      <c r="F403">
        <f t="shared" si="58"/>
        <v>130830140</v>
      </c>
      <c r="G403">
        <f t="shared" si="53"/>
        <v>13</v>
      </c>
      <c r="H403">
        <f t="shared" si="59"/>
        <v>130828167</v>
      </c>
      <c r="I403">
        <f t="shared" si="60"/>
        <v>1973</v>
      </c>
    </row>
    <row r="404" spans="1:9" x14ac:dyDescent="0.2">
      <c r="A404">
        <f t="shared" si="56"/>
        <v>383</v>
      </c>
      <c r="B404" t="b">
        <f t="shared" si="54"/>
        <v>0</v>
      </c>
      <c r="C404">
        <f t="shared" si="55"/>
        <v>365</v>
      </c>
      <c r="D404">
        <f t="shared" si="52"/>
        <v>139622</v>
      </c>
      <c r="E404">
        <f t="shared" si="57"/>
        <v>357</v>
      </c>
      <c r="F404">
        <f t="shared" si="58"/>
        <v>131165720</v>
      </c>
      <c r="G404">
        <f t="shared" si="53"/>
        <v>12</v>
      </c>
      <c r="H404">
        <f t="shared" si="59"/>
        <v>131161275</v>
      </c>
      <c r="I404">
        <f t="shared" si="60"/>
        <v>4445</v>
      </c>
    </row>
    <row r="405" spans="1:9" x14ac:dyDescent="0.2">
      <c r="A405">
        <f t="shared" si="56"/>
        <v>384</v>
      </c>
      <c r="B405" t="b">
        <f t="shared" si="54"/>
        <v>1</v>
      </c>
      <c r="C405">
        <f t="shared" si="55"/>
        <v>366</v>
      </c>
      <c r="D405">
        <f t="shared" si="52"/>
        <v>139972</v>
      </c>
      <c r="E405">
        <f t="shared" si="57"/>
        <v>350</v>
      </c>
      <c r="F405">
        <f t="shared" si="58"/>
        <v>131494720</v>
      </c>
      <c r="G405">
        <f t="shared" si="53"/>
        <v>12</v>
      </c>
      <c r="H405">
        <f t="shared" si="59"/>
        <v>131494383</v>
      </c>
      <c r="I405">
        <f t="shared" si="60"/>
        <v>337</v>
      </c>
    </row>
    <row r="406" spans="1:9" x14ac:dyDescent="0.2">
      <c r="A406">
        <f t="shared" si="56"/>
        <v>385</v>
      </c>
      <c r="B406" t="b">
        <f t="shared" si="54"/>
        <v>0</v>
      </c>
      <c r="C406">
        <f t="shared" si="55"/>
        <v>365</v>
      </c>
      <c r="D406">
        <f t="shared" si="52"/>
        <v>140357</v>
      </c>
      <c r="E406">
        <f t="shared" si="57"/>
        <v>385</v>
      </c>
      <c r="F406">
        <f t="shared" si="58"/>
        <v>131856620</v>
      </c>
      <c r="G406">
        <f t="shared" si="53"/>
        <v>13</v>
      </c>
      <c r="H406">
        <f t="shared" si="59"/>
        <v>131855250</v>
      </c>
      <c r="I406">
        <f t="shared" si="60"/>
        <v>1370</v>
      </c>
    </row>
    <row r="407" spans="1:9" x14ac:dyDescent="0.2">
      <c r="A407">
        <f t="shared" si="56"/>
        <v>386</v>
      </c>
      <c r="B407" t="b">
        <f t="shared" si="54"/>
        <v>0</v>
      </c>
      <c r="C407">
        <f t="shared" si="55"/>
        <v>365</v>
      </c>
      <c r="D407">
        <f t="shared" ref="D407:D470" si="61">OrthodoxEaster(A407)</f>
        <v>140714</v>
      </c>
      <c r="E407">
        <f t="shared" si="57"/>
        <v>357</v>
      </c>
      <c r="F407">
        <f t="shared" si="58"/>
        <v>132192200</v>
      </c>
      <c r="G407">
        <f t="shared" ref="G407:G470" si="62">ROUND((D407-D406)/DecMeanMon,0)</f>
        <v>12</v>
      </c>
      <c r="H407">
        <f t="shared" si="59"/>
        <v>132188358</v>
      </c>
      <c r="I407">
        <f t="shared" si="60"/>
        <v>3842</v>
      </c>
    </row>
    <row r="408" spans="1:9" x14ac:dyDescent="0.2">
      <c r="A408">
        <f t="shared" si="56"/>
        <v>387</v>
      </c>
      <c r="B408" t="b">
        <f t="shared" si="54"/>
        <v>0</v>
      </c>
      <c r="C408">
        <f t="shared" si="55"/>
        <v>365</v>
      </c>
      <c r="D408">
        <f t="shared" si="61"/>
        <v>141099</v>
      </c>
      <c r="E408">
        <f t="shared" si="57"/>
        <v>385</v>
      </c>
      <c r="F408">
        <f t="shared" si="58"/>
        <v>132554100</v>
      </c>
      <c r="G408">
        <f t="shared" si="62"/>
        <v>13</v>
      </c>
      <c r="H408">
        <f t="shared" si="59"/>
        <v>132549225</v>
      </c>
      <c r="I408">
        <f t="shared" si="60"/>
        <v>4875</v>
      </c>
    </row>
    <row r="409" spans="1:9" x14ac:dyDescent="0.2">
      <c r="A409">
        <f t="shared" si="56"/>
        <v>388</v>
      </c>
      <c r="B409" t="b">
        <f t="shared" si="54"/>
        <v>1</v>
      </c>
      <c r="C409">
        <f t="shared" si="55"/>
        <v>366</v>
      </c>
      <c r="D409">
        <f t="shared" si="61"/>
        <v>141449</v>
      </c>
      <c r="E409">
        <f t="shared" si="57"/>
        <v>350</v>
      </c>
      <c r="F409">
        <f t="shared" si="58"/>
        <v>132883100</v>
      </c>
      <c r="G409">
        <f t="shared" si="62"/>
        <v>12</v>
      </c>
      <c r="H409">
        <f t="shared" si="59"/>
        <v>132882333</v>
      </c>
      <c r="I409">
        <f t="shared" si="60"/>
        <v>767</v>
      </c>
    </row>
    <row r="410" spans="1:9" x14ac:dyDescent="0.2">
      <c r="A410">
        <f t="shared" si="56"/>
        <v>389</v>
      </c>
      <c r="B410" t="b">
        <f t="shared" ref="B410:B473" si="63">isJulianLeapYear(A410)</f>
        <v>0</v>
      </c>
      <c r="C410">
        <f t="shared" ref="C410:C473" si="64">IF(B410,366,365)</f>
        <v>365</v>
      </c>
      <c r="D410">
        <f t="shared" si="61"/>
        <v>141806</v>
      </c>
      <c r="E410">
        <f t="shared" si="57"/>
        <v>357</v>
      </c>
      <c r="F410">
        <f t="shared" si="58"/>
        <v>133218680</v>
      </c>
      <c r="G410">
        <f t="shared" si="62"/>
        <v>12</v>
      </c>
      <c r="H410">
        <f t="shared" si="59"/>
        <v>133215441</v>
      </c>
      <c r="I410">
        <f t="shared" si="60"/>
        <v>3239</v>
      </c>
    </row>
    <row r="411" spans="1:9" x14ac:dyDescent="0.2">
      <c r="A411">
        <f t="shared" ref="A411:A474" si="65">A410+1</f>
        <v>390</v>
      </c>
      <c r="B411" t="b">
        <f t="shared" si="63"/>
        <v>0</v>
      </c>
      <c r="C411">
        <f t="shared" si="64"/>
        <v>365</v>
      </c>
      <c r="D411">
        <f t="shared" si="61"/>
        <v>142191</v>
      </c>
      <c r="E411">
        <f t="shared" ref="E411:E474" si="66">D411-D410</f>
        <v>385</v>
      </c>
      <c r="F411">
        <f t="shared" ref="F411:F474" si="67">F410+(D411-D410)*PPD</f>
        <v>133580580</v>
      </c>
      <c r="G411">
        <f t="shared" si="62"/>
        <v>13</v>
      </c>
      <c r="H411">
        <f t="shared" ref="H411:H474" si="68">H410+G411*PPM</f>
        <v>133576308</v>
      </c>
      <c r="I411">
        <f t="shared" ref="I411:I474" si="69">F411-H411</f>
        <v>4272</v>
      </c>
    </row>
    <row r="412" spans="1:9" x14ac:dyDescent="0.2">
      <c r="A412">
        <f t="shared" si="65"/>
        <v>391</v>
      </c>
      <c r="B412" t="b">
        <f t="shared" si="63"/>
        <v>0</v>
      </c>
      <c r="C412">
        <f t="shared" si="64"/>
        <v>365</v>
      </c>
      <c r="D412">
        <f t="shared" si="61"/>
        <v>142541</v>
      </c>
      <c r="E412">
        <f t="shared" si="66"/>
        <v>350</v>
      </c>
      <c r="F412">
        <f t="shared" si="67"/>
        <v>133909580</v>
      </c>
      <c r="G412">
        <f t="shared" si="62"/>
        <v>12</v>
      </c>
      <c r="H412">
        <f t="shared" si="68"/>
        <v>133909416</v>
      </c>
      <c r="I412">
        <f t="shared" si="69"/>
        <v>164</v>
      </c>
    </row>
    <row r="413" spans="1:9" x14ac:dyDescent="0.2">
      <c r="A413">
        <f t="shared" si="65"/>
        <v>392</v>
      </c>
      <c r="B413" t="b">
        <f t="shared" si="63"/>
        <v>1</v>
      </c>
      <c r="C413">
        <f t="shared" si="64"/>
        <v>366</v>
      </c>
      <c r="D413">
        <f t="shared" si="61"/>
        <v>142898</v>
      </c>
      <c r="E413">
        <f t="shared" si="66"/>
        <v>357</v>
      </c>
      <c r="F413">
        <f t="shared" si="67"/>
        <v>134245160</v>
      </c>
      <c r="G413">
        <f t="shared" si="62"/>
        <v>12</v>
      </c>
      <c r="H413">
        <f t="shared" si="68"/>
        <v>134242524</v>
      </c>
      <c r="I413">
        <f t="shared" si="69"/>
        <v>2636</v>
      </c>
    </row>
    <row r="414" spans="1:9" x14ac:dyDescent="0.2">
      <c r="A414">
        <f t="shared" si="65"/>
        <v>393</v>
      </c>
      <c r="B414" t="b">
        <f t="shared" si="63"/>
        <v>0</v>
      </c>
      <c r="C414">
        <f t="shared" si="64"/>
        <v>365</v>
      </c>
      <c r="D414">
        <f t="shared" si="61"/>
        <v>143283</v>
      </c>
      <c r="E414">
        <f t="shared" si="66"/>
        <v>385</v>
      </c>
      <c r="F414">
        <f t="shared" si="67"/>
        <v>134607060</v>
      </c>
      <c r="G414">
        <f t="shared" si="62"/>
        <v>13</v>
      </c>
      <c r="H414">
        <f t="shared" si="68"/>
        <v>134603391</v>
      </c>
      <c r="I414">
        <f t="shared" si="69"/>
        <v>3669</v>
      </c>
    </row>
    <row r="415" spans="1:9" x14ac:dyDescent="0.2">
      <c r="A415">
        <f t="shared" si="65"/>
        <v>394</v>
      </c>
      <c r="B415" t="b">
        <f t="shared" si="63"/>
        <v>0</v>
      </c>
      <c r="C415">
        <f t="shared" si="64"/>
        <v>365</v>
      </c>
      <c r="D415">
        <f t="shared" si="61"/>
        <v>143633</v>
      </c>
      <c r="E415">
        <f t="shared" si="66"/>
        <v>350</v>
      </c>
      <c r="F415">
        <f t="shared" si="67"/>
        <v>134936060</v>
      </c>
      <c r="G415">
        <f t="shared" si="62"/>
        <v>12</v>
      </c>
      <c r="H415">
        <f t="shared" si="68"/>
        <v>134936499</v>
      </c>
      <c r="I415">
        <f t="shared" si="69"/>
        <v>-439</v>
      </c>
    </row>
    <row r="416" spans="1:9" x14ac:dyDescent="0.2">
      <c r="A416">
        <f t="shared" si="65"/>
        <v>395</v>
      </c>
      <c r="B416" t="b">
        <f t="shared" si="63"/>
        <v>0</v>
      </c>
      <c r="C416">
        <f t="shared" si="64"/>
        <v>365</v>
      </c>
      <c r="D416">
        <f t="shared" si="61"/>
        <v>143990</v>
      </c>
      <c r="E416">
        <f t="shared" si="66"/>
        <v>357</v>
      </c>
      <c r="F416">
        <f t="shared" si="67"/>
        <v>135271640</v>
      </c>
      <c r="G416">
        <f t="shared" si="62"/>
        <v>12</v>
      </c>
      <c r="H416">
        <f t="shared" si="68"/>
        <v>135269607</v>
      </c>
      <c r="I416">
        <f t="shared" si="69"/>
        <v>2033</v>
      </c>
    </row>
    <row r="417" spans="1:9" x14ac:dyDescent="0.2">
      <c r="A417">
        <f t="shared" si="65"/>
        <v>396</v>
      </c>
      <c r="B417" t="b">
        <f t="shared" si="63"/>
        <v>1</v>
      </c>
      <c r="C417">
        <f t="shared" si="64"/>
        <v>366</v>
      </c>
      <c r="D417">
        <f t="shared" si="61"/>
        <v>144375</v>
      </c>
      <c r="E417">
        <f t="shared" si="66"/>
        <v>385</v>
      </c>
      <c r="F417">
        <f t="shared" si="67"/>
        <v>135633540</v>
      </c>
      <c r="G417">
        <f t="shared" si="62"/>
        <v>13</v>
      </c>
      <c r="H417">
        <f t="shared" si="68"/>
        <v>135630474</v>
      </c>
      <c r="I417">
        <f t="shared" si="69"/>
        <v>3066</v>
      </c>
    </row>
    <row r="418" spans="1:9" x14ac:dyDescent="0.2">
      <c r="A418">
        <f t="shared" si="65"/>
        <v>397</v>
      </c>
      <c r="B418" t="b">
        <f t="shared" si="63"/>
        <v>0</v>
      </c>
      <c r="C418">
        <f t="shared" si="64"/>
        <v>365</v>
      </c>
      <c r="D418">
        <f t="shared" si="61"/>
        <v>144732</v>
      </c>
      <c r="E418">
        <f t="shared" si="66"/>
        <v>357</v>
      </c>
      <c r="F418">
        <f t="shared" si="67"/>
        <v>135969120</v>
      </c>
      <c r="G418">
        <f t="shared" si="62"/>
        <v>12</v>
      </c>
      <c r="H418">
        <f t="shared" si="68"/>
        <v>135963582</v>
      </c>
      <c r="I418">
        <f t="shared" si="69"/>
        <v>5538</v>
      </c>
    </row>
    <row r="419" spans="1:9" x14ac:dyDescent="0.2">
      <c r="A419">
        <f t="shared" si="65"/>
        <v>398</v>
      </c>
      <c r="B419" t="b">
        <f t="shared" si="63"/>
        <v>0</v>
      </c>
      <c r="C419">
        <f t="shared" si="64"/>
        <v>365</v>
      </c>
      <c r="D419">
        <f t="shared" si="61"/>
        <v>145110</v>
      </c>
      <c r="E419">
        <f t="shared" si="66"/>
        <v>378</v>
      </c>
      <c r="F419">
        <f t="shared" si="67"/>
        <v>136324440</v>
      </c>
      <c r="G419">
        <f t="shared" si="62"/>
        <v>13</v>
      </c>
      <c r="H419">
        <f t="shared" si="68"/>
        <v>136324449</v>
      </c>
      <c r="I419">
        <f t="shared" si="69"/>
        <v>-9</v>
      </c>
    </row>
    <row r="420" spans="1:9" x14ac:dyDescent="0.2">
      <c r="A420">
        <f t="shared" si="65"/>
        <v>399</v>
      </c>
      <c r="B420" t="b">
        <f t="shared" si="63"/>
        <v>0</v>
      </c>
      <c r="C420">
        <f t="shared" si="64"/>
        <v>365</v>
      </c>
      <c r="D420">
        <f t="shared" si="61"/>
        <v>145467</v>
      </c>
      <c r="E420">
        <f t="shared" si="66"/>
        <v>357</v>
      </c>
      <c r="F420">
        <f t="shared" si="67"/>
        <v>136660020</v>
      </c>
      <c r="G420">
        <f t="shared" si="62"/>
        <v>12</v>
      </c>
      <c r="H420">
        <f t="shared" si="68"/>
        <v>136657557</v>
      </c>
      <c r="I420">
        <f t="shared" si="69"/>
        <v>2463</v>
      </c>
    </row>
    <row r="421" spans="1:9" x14ac:dyDescent="0.2">
      <c r="A421">
        <f t="shared" si="65"/>
        <v>400</v>
      </c>
      <c r="B421" t="b">
        <f t="shared" si="63"/>
        <v>1</v>
      </c>
      <c r="C421">
        <f t="shared" si="64"/>
        <v>366</v>
      </c>
      <c r="D421">
        <f t="shared" si="61"/>
        <v>145824</v>
      </c>
      <c r="E421">
        <f t="shared" si="66"/>
        <v>357</v>
      </c>
      <c r="F421">
        <f t="shared" si="67"/>
        <v>136995600</v>
      </c>
      <c r="G421">
        <f t="shared" si="62"/>
        <v>12</v>
      </c>
      <c r="H421">
        <f t="shared" si="68"/>
        <v>136990665</v>
      </c>
      <c r="I421">
        <f t="shared" si="69"/>
        <v>4935</v>
      </c>
    </row>
    <row r="422" spans="1:9" x14ac:dyDescent="0.2">
      <c r="A422">
        <f t="shared" si="65"/>
        <v>401</v>
      </c>
      <c r="B422" t="b">
        <f t="shared" si="63"/>
        <v>0</v>
      </c>
      <c r="C422">
        <f t="shared" si="64"/>
        <v>365</v>
      </c>
      <c r="D422">
        <f t="shared" si="61"/>
        <v>146202</v>
      </c>
      <c r="E422">
        <f t="shared" si="66"/>
        <v>378</v>
      </c>
      <c r="F422">
        <f t="shared" si="67"/>
        <v>137350920</v>
      </c>
      <c r="G422">
        <f t="shared" si="62"/>
        <v>13</v>
      </c>
      <c r="H422">
        <f t="shared" si="68"/>
        <v>137351532</v>
      </c>
      <c r="I422">
        <f t="shared" si="69"/>
        <v>-612</v>
      </c>
    </row>
    <row r="423" spans="1:9" x14ac:dyDescent="0.2">
      <c r="A423">
        <f t="shared" si="65"/>
        <v>402</v>
      </c>
      <c r="B423" t="b">
        <f t="shared" si="63"/>
        <v>0</v>
      </c>
      <c r="C423">
        <f t="shared" si="64"/>
        <v>365</v>
      </c>
      <c r="D423">
        <f t="shared" si="61"/>
        <v>146559</v>
      </c>
      <c r="E423">
        <f t="shared" si="66"/>
        <v>357</v>
      </c>
      <c r="F423">
        <f t="shared" si="67"/>
        <v>137686500</v>
      </c>
      <c r="G423">
        <f t="shared" si="62"/>
        <v>12</v>
      </c>
      <c r="H423">
        <f t="shared" si="68"/>
        <v>137684640</v>
      </c>
      <c r="I423">
        <f t="shared" si="69"/>
        <v>1860</v>
      </c>
    </row>
    <row r="424" spans="1:9" x14ac:dyDescent="0.2">
      <c r="A424">
        <f t="shared" si="65"/>
        <v>403</v>
      </c>
      <c r="B424" t="b">
        <f t="shared" si="63"/>
        <v>0</v>
      </c>
      <c r="C424">
        <f t="shared" si="64"/>
        <v>365</v>
      </c>
      <c r="D424">
        <f t="shared" si="61"/>
        <v>146916</v>
      </c>
      <c r="E424">
        <f t="shared" si="66"/>
        <v>357</v>
      </c>
      <c r="F424">
        <f t="shared" si="67"/>
        <v>138022080</v>
      </c>
      <c r="G424">
        <f t="shared" si="62"/>
        <v>12</v>
      </c>
      <c r="H424">
        <f t="shared" si="68"/>
        <v>138017748</v>
      </c>
      <c r="I424">
        <f t="shared" si="69"/>
        <v>4332</v>
      </c>
    </row>
    <row r="425" spans="1:9" x14ac:dyDescent="0.2">
      <c r="A425">
        <f t="shared" si="65"/>
        <v>404</v>
      </c>
      <c r="B425" t="b">
        <f t="shared" si="63"/>
        <v>1</v>
      </c>
      <c r="C425">
        <f t="shared" si="64"/>
        <v>366</v>
      </c>
      <c r="D425">
        <f t="shared" si="61"/>
        <v>147301</v>
      </c>
      <c r="E425">
        <f t="shared" si="66"/>
        <v>385</v>
      </c>
      <c r="F425">
        <f t="shared" si="67"/>
        <v>138383980</v>
      </c>
      <c r="G425">
        <f t="shared" si="62"/>
        <v>13</v>
      </c>
      <c r="H425">
        <f t="shared" si="68"/>
        <v>138378615</v>
      </c>
      <c r="I425">
        <f t="shared" si="69"/>
        <v>5365</v>
      </c>
    </row>
    <row r="426" spans="1:9" x14ac:dyDescent="0.2">
      <c r="A426">
        <f t="shared" si="65"/>
        <v>405</v>
      </c>
      <c r="B426" t="b">
        <f t="shared" si="63"/>
        <v>0</v>
      </c>
      <c r="C426">
        <f t="shared" si="64"/>
        <v>365</v>
      </c>
      <c r="D426">
        <f t="shared" si="61"/>
        <v>147651</v>
      </c>
      <c r="E426">
        <f t="shared" si="66"/>
        <v>350</v>
      </c>
      <c r="F426">
        <f t="shared" si="67"/>
        <v>138712980</v>
      </c>
      <c r="G426">
        <f t="shared" si="62"/>
        <v>12</v>
      </c>
      <c r="H426">
        <f t="shared" si="68"/>
        <v>138711723</v>
      </c>
      <c r="I426">
        <f t="shared" si="69"/>
        <v>1257</v>
      </c>
    </row>
    <row r="427" spans="1:9" x14ac:dyDescent="0.2">
      <c r="A427">
        <f t="shared" si="65"/>
        <v>406</v>
      </c>
      <c r="B427" t="b">
        <f t="shared" si="63"/>
        <v>0</v>
      </c>
      <c r="C427">
        <f t="shared" si="64"/>
        <v>365</v>
      </c>
      <c r="D427">
        <f t="shared" si="61"/>
        <v>148036</v>
      </c>
      <c r="E427">
        <f t="shared" si="66"/>
        <v>385</v>
      </c>
      <c r="F427">
        <f t="shared" si="67"/>
        <v>139074880</v>
      </c>
      <c r="G427">
        <f t="shared" si="62"/>
        <v>13</v>
      </c>
      <c r="H427">
        <f t="shared" si="68"/>
        <v>139072590</v>
      </c>
      <c r="I427">
        <f t="shared" si="69"/>
        <v>2290</v>
      </c>
    </row>
    <row r="428" spans="1:9" x14ac:dyDescent="0.2">
      <c r="A428">
        <f t="shared" si="65"/>
        <v>407</v>
      </c>
      <c r="B428" t="b">
        <f t="shared" si="63"/>
        <v>0</v>
      </c>
      <c r="C428">
        <f t="shared" si="64"/>
        <v>365</v>
      </c>
      <c r="D428">
        <f t="shared" si="61"/>
        <v>148393</v>
      </c>
      <c r="E428">
        <f t="shared" si="66"/>
        <v>357</v>
      </c>
      <c r="F428">
        <f t="shared" si="67"/>
        <v>139410460</v>
      </c>
      <c r="G428">
        <f t="shared" si="62"/>
        <v>12</v>
      </c>
      <c r="H428">
        <f t="shared" si="68"/>
        <v>139405698</v>
      </c>
      <c r="I428">
        <f t="shared" si="69"/>
        <v>4762</v>
      </c>
    </row>
    <row r="429" spans="1:9" x14ac:dyDescent="0.2">
      <c r="A429">
        <f t="shared" si="65"/>
        <v>408</v>
      </c>
      <c r="B429" t="b">
        <f t="shared" si="63"/>
        <v>1</v>
      </c>
      <c r="C429">
        <f t="shared" si="64"/>
        <v>366</v>
      </c>
      <c r="D429">
        <f t="shared" si="61"/>
        <v>148743</v>
      </c>
      <c r="E429">
        <f t="shared" si="66"/>
        <v>350</v>
      </c>
      <c r="F429">
        <f t="shared" si="67"/>
        <v>139739460</v>
      </c>
      <c r="G429">
        <f t="shared" si="62"/>
        <v>12</v>
      </c>
      <c r="H429">
        <f t="shared" si="68"/>
        <v>139738806</v>
      </c>
      <c r="I429">
        <f t="shared" si="69"/>
        <v>654</v>
      </c>
    </row>
    <row r="430" spans="1:9" x14ac:dyDescent="0.2">
      <c r="A430">
        <f t="shared" si="65"/>
        <v>409</v>
      </c>
      <c r="B430" t="b">
        <f t="shared" si="63"/>
        <v>0</v>
      </c>
      <c r="C430">
        <f t="shared" si="64"/>
        <v>365</v>
      </c>
      <c r="D430">
        <f t="shared" si="61"/>
        <v>149128</v>
      </c>
      <c r="E430">
        <f t="shared" si="66"/>
        <v>385</v>
      </c>
      <c r="F430">
        <f t="shared" si="67"/>
        <v>140101360</v>
      </c>
      <c r="G430">
        <f t="shared" si="62"/>
        <v>13</v>
      </c>
      <c r="H430">
        <f t="shared" si="68"/>
        <v>140099673</v>
      </c>
      <c r="I430">
        <f t="shared" si="69"/>
        <v>1687</v>
      </c>
    </row>
    <row r="431" spans="1:9" x14ac:dyDescent="0.2">
      <c r="A431">
        <f t="shared" si="65"/>
        <v>410</v>
      </c>
      <c r="B431" t="b">
        <f t="shared" si="63"/>
        <v>0</v>
      </c>
      <c r="C431">
        <f t="shared" si="64"/>
        <v>365</v>
      </c>
      <c r="D431">
        <f t="shared" si="61"/>
        <v>149485</v>
      </c>
      <c r="E431">
        <f t="shared" si="66"/>
        <v>357</v>
      </c>
      <c r="F431">
        <f t="shared" si="67"/>
        <v>140436940</v>
      </c>
      <c r="G431">
        <f t="shared" si="62"/>
        <v>12</v>
      </c>
      <c r="H431">
        <f t="shared" si="68"/>
        <v>140432781</v>
      </c>
      <c r="I431">
        <f t="shared" si="69"/>
        <v>4159</v>
      </c>
    </row>
    <row r="432" spans="1:9" x14ac:dyDescent="0.2">
      <c r="A432">
        <f t="shared" si="65"/>
        <v>411</v>
      </c>
      <c r="B432" t="b">
        <f t="shared" si="63"/>
        <v>0</v>
      </c>
      <c r="C432">
        <f t="shared" si="64"/>
        <v>365</v>
      </c>
      <c r="D432">
        <f t="shared" si="61"/>
        <v>149835</v>
      </c>
      <c r="E432">
        <f t="shared" si="66"/>
        <v>350</v>
      </c>
      <c r="F432">
        <f t="shared" si="67"/>
        <v>140765940</v>
      </c>
      <c r="G432">
        <f t="shared" si="62"/>
        <v>12</v>
      </c>
      <c r="H432">
        <f t="shared" si="68"/>
        <v>140765889</v>
      </c>
      <c r="I432">
        <f t="shared" si="69"/>
        <v>51</v>
      </c>
    </row>
    <row r="433" spans="1:9" x14ac:dyDescent="0.2">
      <c r="A433">
        <f t="shared" si="65"/>
        <v>412</v>
      </c>
      <c r="B433" t="b">
        <f t="shared" si="63"/>
        <v>1</v>
      </c>
      <c r="C433">
        <f t="shared" si="64"/>
        <v>366</v>
      </c>
      <c r="D433">
        <f t="shared" si="61"/>
        <v>150220</v>
      </c>
      <c r="E433">
        <f t="shared" si="66"/>
        <v>385</v>
      </c>
      <c r="F433">
        <f t="shared" si="67"/>
        <v>141127840</v>
      </c>
      <c r="G433">
        <f t="shared" si="62"/>
        <v>13</v>
      </c>
      <c r="H433">
        <f t="shared" si="68"/>
        <v>141126756</v>
      </c>
      <c r="I433">
        <f t="shared" si="69"/>
        <v>1084</v>
      </c>
    </row>
    <row r="434" spans="1:9" x14ac:dyDescent="0.2">
      <c r="A434">
        <f t="shared" si="65"/>
        <v>413</v>
      </c>
      <c r="B434" t="b">
        <f t="shared" si="63"/>
        <v>0</v>
      </c>
      <c r="C434">
        <f t="shared" si="64"/>
        <v>365</v>
      </c>
      <c r="D434">
        <f t="shared" si="61"/>
        <v>150577</v>
      </c>
      <c r="E434">
        <f t="shared" si="66"/>
        <v>357</v>
      </c>
      <c r="F434">
        <f t="shared" si="67"/>
        <v>141463420</v>
      </c>
      <c r="G434">
        <f t="shared" si="62"/>
        <v>12</v>
      </c>
      <c r="H434">
        <f t="shared" si="68"/>
        <v>141459864</v>
      </c>
      <c r="I434">
        <f t="shared" si="69"/>
        <v>3556</v>
      </c>
    </row>
    <row r="435" spans="1:9" x14ac:dyDescent="0.2">
      <c r="A435">
        <f t="shared" si="65"/>
        <v>414</v>
      </c>
      <c r="B435" t="b">
        <f t="shared" si="63"/>
        <v>0</v>
      </c>
      <c r="C435">
        <f t="shared" si="64"/>
        <v>365</v>
      </c>
      <c r="D435">
        <f t="shared" si="61"/>
        <v>150927</v>
      </c>
      <c r="E435">
        <f t="shared" si="66"/>
        <v>350</v>
      </c>
      <c r="F435">
        <f t="shared" si="67"/>
        <v>141792420</v>
      </c>
      <c r="G435">
        <f t="shared" si="62"/>
        <v>12</v>
      </c>
      <c r="H435">
        <f t="shared" si="68"/>
        <v>141792972</v>
      </c>
      <c r="I435">
        <f t="shared" si="69"/>
        <v>-552</v>
      </c>
    </row>
    <row r="436" spans="1:9" x14ac:dyDescent="0.2">
      <c r="A436">
        <f t="shared" si="65"/>
        <v>415</v>
      </c>
      <c r="B436" t="b">
        <f t="shared" si="63"/>
        <v>0</v>
      </c>
      <c r="C436">
        <f t="shared" si="64"/>
        <v>365</v>
      </c>
      <c r="D436">
        <f t="shared" si="61"/>
        <v>151312</v>
      </c>
      <c r="E436">
        <f t="shared" si="66"/>
        <v>385</v>
      </c>
      <c r="F436">
        <f t="shared" si="67"/>
        <v>142154320</v>
      </c>
      <c r="G436">
        <f t="shared" si="62"/>
        <v>13</v>
      </c>
      <c r="H436">
        <f t="shared" si="68"/>
        <v>142153839</v>
      </c>
      <c r="I436">
        <f t="shared" si="69"/>
        <v>481</v>
      </c>
    </row>
    <row r="437" spans="1:9" x14ac:dyDescent="0.2">
      <c r="A437">
        <f t="shared" si="65"/>
        <v>416</v>
      </c>
      <c r="B437" t="b">
        <f t="shared" si="63"/>
        <v>1</v>
      </c>
      <c r="C437">
        <f t="shared" si="64"/>
        <v>366</v>
      </c>
      <c r="D437">
        <f t="shared" si="61"/>
        <v>151669</v>
      </c>
      <c r="E437">
        <f t="shared" si="66"/>
        <v>357</v>
      </c>
      <c r="F437">
        <f t="shared" si="67"/>
        <v>142489900</v>
      </c>
      <c r="G437">
        <f t="shared" si="62"/>
        <v>12</v>
      </c>
      <c r="H437">
        <f t="shared" si="68"/>
        <v>142486947</v>
      </c>
      <c r="I437">
        <f t="shared" si="69"/>
        <v>2953</v>
      </c>
    </row>
    <row r="438" spans="1:9" x14ac:dyDescent="0.2">
      <c r="A438">
        <f t="shared" si="65"/>
        <v>417</v>
      </c>
      <c r="B438" t="b">
        <f t="shared" si="63"/>
        <v>0</v>
      </c>
      <c r="C438">
        <f t="shared" si="64"/>
        <v>365</v>
      </c>
      <c r="D438">
        <f t="shared" si="61"/>
        <v>152054</v>
      </c>
      <c r="E438">
        <f t="shared" si="66"/>
        <v>385</v>
      </c>
      <c r="F438">
        <f t="shared" si="67"/>
        <v>142851800</v>
      </c>
      <c r="G438">
        <f t="shared" si="62"/>
        <v>13</v>
      </c>
      <c r="H438">
        <f t="shared" si="68"/>
        <v>142847814</v>
      </c>
      <c r="I438">
        <f t="shared" si="69"/>
        <v>3986</v>
      </c>
    </row>
    <row r="439" spans="1:9" x14ac:dyDescent="0.2">
      <c r="A439">
        <f t="shared" si="65"/>
        <v>418</v>
      </c>
      <c r="B439" t="b">
        <f t="shared" si="63"/>
        <v>0</v>
      </c>
      <c r="C439">
        <f t="shared" si="64"/>
        <v>365</v>
      </c>
      <c r="D439">
        <f t="shared" si="61"/>
        <v>152404</v>
      </c>
      <c r="E439">
        <f t="shared" si="66"/>
        <v>350</v>
      </c>
      <c r="F439">
        <f t="shared" si="67"/>
        <v>143180800</v>
      </c>
      <c r="G439">
        <f t="shared" si="62"/>
        <v>12</v>
      </c>
      <c r="H439">
        <f t="shared" si="68"/>
        <v>143180922</v>
      </c>
      <c r="I439">
        <f t="shared" si="69"/>
        <v>-122</v>
      </c>
    </row>
    <row r="440" spans="1:9" x14ac:dyDescent="0.2">
      <c r="A440">
        <f t="shared" si="65"/>
        <v>419</v>
      </c>
      <c r="B440" t="b">
        <f t="shared" si="63"/>
        <v>0</v>
      </c>
      <c r="C440">
        <f t="shared" si="64"/>
        <v>365</v>
      </c>
      <c r="D440">
        <f t="shared" si="61"/>
        <v>152761</v>
      </c>
      <c r="E440">
        <f t="shared" si="66"/>
        <v>357</v>
      </c>
      <c r="F440">
        <f t="shared" si="67"/>
        <v>143516380</v>
      </c>
      <c r="G440">
        <f t="shared" si="62"/>
        <v>12</v>
      </c>
      <c r="H440">
        <f t="shared" si="68"/>
        <v>143514030</v>
      </c>
      <c r="I440">
        <f t="shared" si="69"/>
        <v>2350</v>
      </c>
    </row>
    <row r="441" spans="1:9" x14ac:dyDescent="0.2">
      <c r="A441">
        <f t="shared" si="65"/>
        <v>420</v>
      </c>
      <c r="B441" t="b">
        <f t="shared" si="63"/>
        <v>1</v>
      </c>
      <c r="C441">
        <f t="shared" si="64"/>
        <v>366</v>
      </c>
      <c r="D441">
        <f t="shared" si="61"/>
        <v>153146</v>
      </c>
      <c r="E441">
        <f t="shared" si="66"/>
        <v>385</v>
      </c>
      <c r="F441">
        <f t="shared" si="67"/>
        <v>143878280</v>
      </c>
      <c r="G441">
        <f t="shared" si="62"/>
        <v>13</v>
      </c>
      <c r="H441">
        <f t="shared" si="68"/>
        <v>143874897</v>
      </c>
      <c r="I441">
        <f t="shared" si="69"/>
        <v>3383</v>
      </c>
    </row>
    <row r="442" spans="1:9" x14ac:dyDescent="0.2">
      <c r="A442">
        <f t="shared" si="65"/>
        <v>421</v>
      </c>
      <c r="B442" t="b">
        <f t="shared" si="63"/>
        <v>0</v>
      </c>
      <c r="C442">
        <f t="shared" si="64"/>
        <v>365</v>
      </c>
      <c r="D442">
        <f t="shared" si="61"/>
        <v>153496</v>
      </c>
      <c r="E442">
        <f t="shared" si="66"/>
        <v>350</v>
      </c>
      <c r="F442">
        <f t="shared" si="67"/>
        <v>144207280</v>
      </c>
      <c r="G442">
        <f t="shared" si="62"/>
        <v>12</v>
      </c>
      <c r="H442">
        <f t="shared" si="68"/>
        <v>144208005</v>
      </c>
      <c r="I442">
        <f t="shared" si="69"/>
        <v>-725</v>
      </c>
    </row>
    <row r="443" spans="1:9" x14ac:dyDescent="0.2">
      <c r="A443">
        <f t="shared" si="65"/>
        <v>422</v>
      </c>
      <c r="B443" t="b">
        <f t="shared" si="63"/>
        <v>0</v>
      </c>
      <c r="C443">
        <f t="shared" si="64"/>
        <v>365</v>
      </c>
      <c r="D443">
        <f t="shared" si="61"/>
        <v>153853</v>
      </c>
      <c r="E443">
        <f t="shared" si="66"/>
        <v>357</v>
      </c>
      <c r="F443">
        <f t="shared" si="67"/>
        <v>144542860</v>
      </c>
      <c r="G443">
        <f t="shared" si="62"/>
        <v>12</v>
      </c>
      <c r="H443">
        <f t="shared" si="68"/>
        <v>144541113</v>
      </c>
      <c r="I443">
        <f t="shared" si="69"/>
        <v>1747</v>
      </c>
    </row>
    <row r="444" spans="1:9" x14ac:dyDescent="0.2">
      <c r="A444">
        <f t="shared" si="65"/>
        <v>423</v>
      </c>
      <c r="B444" t="b">
        <f t="shared" si="63"/>
        <v>0</v>
      </c>
      <c r="C444">
        <f t="shared" si="64"/>
        <v>365</v>
      </c>
      <c r="D444">
        <f t="shared" si="61"/>
        <v>154238</v>
      </c>
      <c r="E444">
        <f t="shared" si="66"/>
        <v>385</v>
      </c>
      <c r="F444">
        <f t="shared" si="67"/>
        <v>144904760</v>
      </c>
      <c r="G444">
        <f t="shared" si="62"/>
        <v>13</v>
      </c>
      <c r="H444">
        <f t="shared" si="68"/>
        <v>144901980</v>
      </c>
      <c r="I444">
        <f t="shared" si="69"/>
        <v>2780</v>
      </c>
    </row>
    <row r="445" spans="1:9" x14ac:dyDescent="0.2">
      <c r="A445">
        <f t="shared" si="65"/>
        <v>424</v>
      </c>
      <c r="B445" t="b">
        <f t="shared" si="63"/>
        <v>1</v>
      </c>
      <c r="C445">
        <f t="shared" si="64"/>
        <v>366</v>
      </c>
      <c r="D445">
        <f t="shared" si="61"/>
        <v>154595</v>
      </c>
      <c r="E445">
        <f t="shared" si="66"/>
        <v>357</v>
      </c>
      <c r="F445">
        <f t="shared" si="67"/>
        <v>145240340</v>
      </c>
      <c r="G445">
        <f t="shared" si="62"/>
        <v>12</v>
      </c>
      <c r="H445">
        <f t="shared" si="68"/>
        <v>145235088</v>
      </c>
      <c r="I445">
        <f t="shared" si="69"/>
        <v>5252</v>
      </c>
    </row>
    <row r="446" spans="1:9" x14ac:dyDescent="0.2">
      <c r="A446">
        <f t="shared" si="65"/>
        <v>425</v>
      </c>
      <c r="B446" t="b">
        <f t="shared" si="63"/>
        <v>0</v>
      </c>
      <c r="C446">
        <f t="shared" si="64"/>
        <v>365</v>
      </c>
      <c r="D446">
        <f t="shared" si="61"/>
        <v>154973</v>
      </c>
      <c r="E446">
        <f t="shared" si="66"/>
        <v>378</v>
      </c>
      <c r="F446">
        <f t="shared" si="67"/>
        <v>145595660</v>
      </c>
      <c r="G446">
        <f t="shared" si="62"/>
        <v>13</v>
      </c>
      <c r="H446">
        <f t="shared" si="68"/>
        <v>145595955</v>
      </c>
      <c r="I446">
        <f t="shared" si="69"/>
        <v>-295</v>
      </c>
    </row>
    <row r="447" spans="1:9" x14ac:dyDescent="0.2">
      <c r="A447">
        <f t="shared" si="65"/>
        <v>426</v>
      </c>
      <c r="B447" t="b">
        <f t="shared" si="63"/>
        <v>0</v>
      </c>
      <c r="C447">
        <f t="shared" si="64"/>
        <v>365</v>
      </c>
      <c r="D447">
        <f t="shared" si="61"/>
        <v>155330</v>
      </c>
      <c r="E447">
        <f t="shared" si="66"/>
        <v>357</v>
      </c>
      <c r="F447">
        <f t="shared" si="67"/>
        <v>145931240</v>
      </c>
      <c r="G447">
        <f t="shared" si="62"/>
        <v>12</v>
      </c>
      <c r="H447">
        <f t="shared" si="68"/>
        <v>145929063</v>
      </c>
      <c r="I447">
        <f t="shared" si="69"/>
        <v>2177</v>
      </c>
    </row>
    <row r="448" spans="1:9" x14ac:dyDescent="0.2">
      <c r="A448">
        <f t="shared" si="65"/>
        <v>427</v>
      </c>
      <c r="B448" t="b">
        <f t="shared" si="63"/>
        <v>0</v>
      </c>
      <c r="C448">
        <f t="shared" si="64"/>
        <v>365</v>
      </c>
      <c r="D448">
        <f t="shared" si="61"/>
        <v>155687</v>
      </c>
      <c r="E448">
        <f t="shared" si="66"/>
        <v>357</v>
      </c>
      <c r="F448">
        <f t="shared" si="67"/>
        <v>146266820</v>
      </c>
      <c r="G448">
        <f t="shared" si="62"/>
        <v>12</v>
      </c>
      <c r="H448">
        <f t="shared" si="68"/>
        <v>146262171</v>
      </c>
      <c r="I448">
        <f t="shared" si="69"/>
        <v>4649</v>
      </c>
    </row>
    <row r="449" spans="1:9" x14ac:dyDescent="0.2">
      <c r="A449">
        <f t="shared" si="65"/>
        <v>428</v>
      </c>
      <c r="B449" t="b">
        <f t="shared" si="63"/>
        <v>1</v>
      </c>
      <c r="C449">
        <f t="shared" si="64"/>
        <v>366</v>
      </c>
      <c r="D449">
        <f t="shared" si="61"/>
        <v>156072</v>
      </c>
      <c r="E449">
        <f t="shared" si="66"/>
        <v>385</v>
      </c>
      <c r="F449">
        <f t="shared" si="67"/>
        <v>146628720</v>
      </c>
      <c r="G449">
        <f t="shared" si="62"/>
        <v>13</v>
      </c>
      <c r="H449">
        <f t="shared" si="68"/>
        <v>146623038</v>
      </c>
      <c r="I449">
        <f t="shared" si="69"/>
        <v>5682</v>
      </c>
    </row>
    <row r="450" spans="1:9" x14ac:dyDescent="0.2">
      <c r="A450">
        <f t="shared" si="65"/>
        <v>429</v>
      </c>
      <c r="B450" t="b">
        <f t="shared" si="63"/>
        <v>0</v>
      </c>
      <c r="C450">
        <f t="shared" si="64"/>
        <v>365</v>
      </c>
      <c r="D450">
        <f t="shared" si="61"/>
        <v>156422</v>
      </c>
      <c r="E450">
        <f t="shared" si="66"/>
        <v>350</v>
      </c>
      <c r="F450">
        <f t="shared" si="67"/>
        <v>146957720</v>
      </c>
      <c r="G450">
        <f t="shared" si="62"/>
        <v>12</v>
      </c>
      <c r="H450">
        <f t="shared" si="68"/>
        <v>146956146</v>
      </c>
      <c r="I450">
        <f t="shared" si="69"/>
        <v>1574</v>
      </c>
    </row>
    <row r="451" spans="1:9" x14ac:dyDescent="0.2">
      <c r="A451">
        <f t="shared" si="65"/>
        <v>430</v>
      </c>
      <c r="B451" t="b">
        <f t="shared" si="63"/>
        <v>0</v>
      </c>
      <c r="C451">
        <f t="shared" si="64"/>
        <v>365</v>
      </c>
      <c r="D451">
        <f t="shared" si="61"/>
        <v>156779</v>
      </c>
      <c r="E451">
        <f t="shared" si="66"/>
        <v>357</v>
      </c>
      <c r="F451">
        <f t="shared" si="67"/>
        <v>147293300</v>
      </c>
      <c r="G451">
        <f t="shared" si="62"/>
        <v>12</v>
      </c>
      <c r="H451">
        <f t="shared" si="68"/>
        <v>147289254</v>
      </c>
      <c r="I451">
        <f t="shared" si="69"/>
        <v>4046</v>
      </c>
    </row>
    <row r="452" spans="1:9" x14ac:dyDescent="0.2">
      <c r="A452">
        <f t="shared" si="65"/>
        <v>431</v>
      </c>
      <c r="B452" t="b">
        <f t="shared" si="63"/>
        <v>0</v>
      </c>
      <c r="C452">
        <f t="shared" si="64"/>
        <v>365</v>
      </c>
      <c r="D452">
        <f t="shared" si="61"/>
        <v>157164</v>
      </c>
      <c r="E452">
        <f t="shared" si="66"/>
        <v>385</v>
      </c>
      <c r="F452">
        <f t="shared" si="67"/>
        <v>147655200</v>
      </c>
      <c r="G452">
        <f t="shared" si="62"/>
        <v>13</v>
      </c>
      <c r="H452">
        <f t="shared" si="68"/>
        <v>147650121</v>
      </c>
      <c r="I452">
        <f t="shared" si="69"/>
        <v>5079</v>
      </c>
    </row>
    <row r="453" spans="1:9" x14ac:dyDescent="0.2">
      <c r="A453">
        <f t="shared" si="65"/>
        <v>432</v>
      </c>
      <c r="B453" t="b">
        <f t="shared" si="63"/>
        <v>1</v>
      </c>
      <c r="C453">
        <f t="shared" si="64"/>
        <v>366</v>
      </c>
      <c r="D453">
        <f t="shared" si="61"/>
        <v>157514</v>
      </c>
      <c r="E453">
        <f t="shared" si="66"/>
        <v>350</v>
      </c>
      <c r="F453">
        <f t="shared" si="67"/>
        <v>147984200</v>
      </c>
      <c r="G453">
        <f t="shared" si="62"/>
        <v>12</v>
      </c>
      <c r="H453">
        <f t="shared" si="68"/>
        <v>147983229</v>
      </c>
      <c r="I453">
        <f t="shared" si="69"/>
        <v>971</v>
      </c>
    </row>
    <row r="454" spans="1:9" x14ac:dyDescent="0.2">
      <c r="A454">
        <f t="shared" si="65"/>
        <v>433</v>
      </c>
      <c r="B454" t="b">
        <f t="shared" si="63"/>
        <v>0</v>
      </c>
      <c r="C454">
        <f t="shared" si="64"/>
        <v>365</v>
      </c>
      <c r="D454">
        <f t="shared" si="61"/>
        <v>157871</v>
      </c>
      <c r="E454">
        <f t="shared" si="66"/>
        <v>357</v>
      </c>
      <c r="F454">
        <f t="shared" si="67"/>
        <v>148319780</v>
      </c>
      <c r="G454">
        <f t="shared" si="62"/>
        <v>12</v>
      </c>
      <c r="H454">
        <f t="shared" si="68"/>
        <v>148316337</v>
      </c>
      <c r="I454">
        <f t="shared" si="69"/>
        <v>3443</v>
      </c>
    </row>
    <row r="455" spans="1:9" x14ac:dyDescent="0.2">
      <c r="A455">
        <f t="shared" si="65"/>
        <v>434</v>
      </c>
      <c r="B455" t="b">
        <f t="shared" si="63"/>
        <v>0</v>
      </c>
      <c r="C455">
        <f t="shared" si="64"/>
        <v>365</v>
      </c>
      <c r="D455">
        <f t="shared" si="61"/>
        <v>158256</v>
      </c>
      <c r="E455">
        <f t="shared" si="66"/>
        <v>385</v>
      </c>
      <c r="F455">
        <f t="shared" si="67"/>
        <v>148681680</v>
      </c>
      <c r="G455">
        <f t="shared" si="62"/>
        <v>13</v>
      </c>
      <c r="H455">
        <f t="shared" si="68"/>
        <v>148677204</v>
      </c>
      <c r="I455">
        <f t="shared" si="69"/>
        <v>4476</v>
      </c>
    </row>
    <row r="456" spans="1:9" x14ac:dyDescent="0.2">
      <c r="A456">
        <f t="shared" si="65"/>
        <v>435</v>
      </c>
      <c r="B456" t="b">
        <f t="shared" si="63"/>
        <v>0</v>
      </c>
      <c r="C456">
        <f t="shared" si="64"/>
        <v>365</v>
      </c>
      <c r="D456">
        <f t="shared" si="61"/>
        <v>158606</v>
      </c>
      <c r="E456">
        <f t="shared" si="66"/>
        <v>350</v>
      </c>
      <c r="F456">
        <f t="shared" si="67"/>
        <v>149010680</v>
      </c>
      <c r="G456">
        <f t="shared" si="62"/>
        <v>12</v>
      </c>
      <c r="H456">
        <f t="shared" si="68"/>
        <v>149010312</v>
      </c>
      <c r="I456">
        <f t="shared" si="69"/>
        <v>368</v>
      </c>
    </row>
    <row r="457" spans="1:9" x14ac:dyDescent="0.2">
      <c r="A457">
        <f t="shared" si="65"/>
        <v>436</v>
      </c>
      <c r="B457" t="b">
        <f t="shared" si="63"/>
        <v>1</v>
      </c>
      <c r="C457">
        <f t="shared" si="64"/>
        <v>366</v>
      </c>
      <c r="D457">
        <f t="shared" si="61"/>
        <v>158991</v>
      </c>
      <c r="E457">
        <f t="shared" si="66"/>
        <v>385</v>
      </c>
      <c r="F457">
        <f t="shared" si="67"/>
        <v>149372580</v>
      </c>
      <c r="G457">
        <f t="shared" si="62"/>
        <v>13</v>
      </c>
      <c r="H457">
        <f t="shared" si="68"/>
        <v>149371179</v>
      </c>
      <c r="I457">
        <f t="shared" si="69"/>
        <v>1401</v>
      </c>
    </row>
    <row r="458" spans="1:9" x14ac:dyDescent="0.2">
      <c r="A458">
        <f t="shared" si="65"/>
        <v>437</v>
      </c>
      <c r="B458" t="b">
        <f t="shared" si="63"/>
        <v>0</v>
      </c>
      <c r="C458">
        <f t="shared" si="64"/>
        <v>365</v>
      </c>
      <c r="D458">
        <f t="shared" si="61"/>
        <v>159348</v>
      </c>
      <c r="E458">
        <f t="shared" si="66"/>
        <v>357</v>
      </c>
      <c r="F458">
        <f t="shared" si="67"/>
        <v>149708160</v>
      </c>
      <c r="G458">
        <f t="shared" si="62"/>
        <v>12</v>
      </c>
      <c r="H458">
        <f t="shared" si="68"/>
        <v>149704287</v>
      </c>
      <c r="I458">
        <f t="shared" si="69"/>
        <v>3873</v>
      </c>
    </row>
    <row r="459" spans="1:9" x14ac:dyDescent="0.2">
      <c r="A459">
        <f t="shared" si="65"/>
        <v>438</v>
      </c>
      <c r="B459" t="b">
        <f t="shared" si="63"/>
        <v>0</v>
      </c>
      <c r="C459">
        <f t="shared" si="64"/>
        <v>365</v>
      </c>
      <c r="D459">
        <f t="shared" si="61"/>
        <v>159698</v>
      </c>
      <c r="E459">
        <f t="shared" si="66"/>
        <v>350</v>
      </c>
      <c r="F459">
        <f t="shared" si="67"/>
        <v>150037160</v>
      </c>
      <c r="G459">
        <f t="shared" si="62"/>
        <v>12</v>
      </c>
      <c r="H459">
        <f t="shared" si="68"/>
        <v>150037395</v>
      </c>
      <c r="I459">
        <f t="shared" si="69"/>
        <v>-235</v>
      </c>
    </row>
    <row r="460" spans="1:9" x14ac:dyDescent="0.2">
      <c r="A460">
        <f t="shared" si="65"/>
        <v>439</v>
      </c>
      <c r="B460" t="b">
        <f t="shared" si="63"/>
        <v>0</v>
      </c>
      <c r="C460">
        <f t="shared" si="64"/>
        <v>365</v>
      </c>
      <c r="D460">
        <f t="shared" si="61"/>
        <v>160083</v>
      </c>
      <c r="E460">
        <f t="shared" si="66"/>
        <v>385</v>
      </c>
      <c r="F460">
        <f t="shared" si="67"/>
        <v>150399060</v>
      </c>
      <c r="G460">
        <f t="shared" si="62"/>
        <v>13</v>
      </c>
      <c r="H460">
        <f t="shared" si="68"/>
        <v>150398262</v>
      </c>
      <c r="I460">
        <f t="shared" si="69"/>
        <v>798</v>
      </c>
    </row>
    <row r="461" spans="1:9" x14ac:dyDescent="0.2">
      <c r="A461">
        <f t="shared" si="65"/>
        <v>440</v>
      </c>
      <c r="B461" t="b">
        <f t="shared" si="63"/>
        <v>1</v>
      </c>
      <c r="C461">
        <f t="shared" si="64"/>
        <v>366</v>
      </c>
      <c r="D461">
        <f t="shared" si="61"/>
        <v>160440</v>
      </c>
      <c r="E461">
        <f t="shared" si="66"/>
        <v>357</v>
      </c>
      <c r="F461">
        <f t="shared" si="67"/>
        <v>150734640</v>
      </c>
      <c r="G461">
        <f t="shared" si="62"/>
        <v>12</v>
      </c>
      <c r="H461">
        <f t="shared" si="68"/>
        <v>150731370</v>
      </c>
      <c r="I461">
        <f t="shared" si="69"/>
        <v>3270</v>
      </c>
    </row>
    <row r="462" spans="1:9" x14ac:dyDescent="0.2">
      <c r="A462">
        <f t="shared" si="65"/>
        <v>441</v>
      </c>
      <c r="B462" t="b">
        <f t="shared" si="63"/>
        <v>0</v>
      </c>
      <c r="C462">
        <f t="shared" si="64"/>
        <v>365</v>
      </c>
      <c r="D462">
        <f t="shared" si="61"/>
        <v>160790</v>
      </c>
      <c r="E462">
        <f t="shared" si="66"/>
        <v>350</v>
      </c>
      <c r="F462">
        <f t="shared" si="67"/>
        <v>151063640</v>
      </c>
      <c r="G462">
        <f t="shared" si="62"/>
        <v>12</v>
      </c>
      <c r="H462">
        <f t="shared" si="68"/>
        <v>151064478</v>
      </c>
      <c r="I462">
        <f t="shared" si="69"/>
        <v>-838</v>
      </c>
    </row>
    <row r="463" spans="1:9" x14ac:dyDescent="0.2">
      <c r="A463">
        <f t="shared" si="65"/>
        <v>442</v>
      </c>
      <c r="B463" t="b">
        <f t="shared" si="63"/>
        <v>0</v>
      </c>
      <c r="C463">
        <f t="shared" si="64"/>
        <v>365</v>
      </c>
      <c r="D463">
        <f t="shared" si="61"/>
        <v>161175</v>
      </c>
      <c r="E463">
        <f t="shared" si="66"/>
        <v>385</v>
      </c>
      <c r="F463">
        <f t="shared" si="67"/>
        <v>151425540</v>
      </c>
      <c r="G463">
        <f t="shared" si="62"/>
        <v>13</v>
      </c>
      <c r="H463">
        <f t="shared" si="68"/>
        <v>151425345</v>
      </c>
      <c r="I463">
        <f t="shared" si="69"/>
        <v>195</v>
      </c>
    </row>
    <row r="464" spans="1:9" x14ac:dyDescent="0.2">
      <c r="A464">
        <f t="shared" si="65"/>
        <v>443</v>
      </c>
      <c r="B464" t="b">
        <f t="shared" si="63"/>
        <v>0</v>
      </c>
      <c r="C464">
        <f t="shared" si="64"/>
        <v>365</v>
      </c>
      <c r="D464">
        <f t="shared" si="61"/>
        <v>161532</v>
      </c>
      <c r="E464">
        <f t="shared" si="66"/>
        <v>357</v>
      </c>
      <c r="F464">
        <f t="shared" si="67"/>
        <v>151761120</v>
      </c>
      <c r="G464">
        <f t="shared" si="62"/>
        <v>12</v>
      </c>
      <c r="H464">
        <f t="shared" si="68"/>
        <v>151758453</v>
      </c>
      <c r="I464">
        <f t="shared" si="69"/>
        <v>2667</v>
      </c>
    </row>
    <row r="465" spans="1:9" x14ac:dyDescent="0.2">
      <c r="A465">
        <f t="shared" si="65"/>
        <v>444</v>
      </c>
      <c r="B465" t="b">
        <f t="shared" si="63"/>
        <v>1</v>
      </c>
      <c r="C465">
        <f t="shared" si="64"/>
        <v>366</v>
      </c>
      <c r="D465">
        <f t="shared" si="61"/>
        <v>161917</v>
      </c>
      <c r="E465">
        <f t="shared" si="66"/>
        <v>385</v>
      </c>
      <c r="F465">
        <f t="shared" si="67"/>
        <v>152123020</v>
      </c>
      <c r="G465">
        <f t="shared" si="62"/>
        <v>13</v>
      </c>
      <c r="H465">
        <f t="shared" si="68"/>
        <v>152119320</v>
      </c>
      <c r="I465">
        <f t="shared" si="69"/>
        <v>3700</v>
      </c>
    </row>
    <row r="466" spans="1:9" x14ac:dyDescent="0.2">
      <c r="A466">
        <f t="shared" si="65"/>
        <v>445</v>
      </c>
      <c r="B466" t="b">
        <f t="shared" si="63"/>
        <v>0</v>
      </c>
      <c r="C466">
        <f t="shared" si="64"/>
        <v>365</v>
      </c>
      <c r="D466">
        <f t="shared" si="61"/>
        <v>162267</v>
      </c>
      <c r="E466">
        <f t="shared" si="66"/>
        <v>350</v>
      </c>
      <c r="F466">
        <f t="shared" si="67"/>
        <v>152452020</v>
      </c>
      <c r="G466">
        <f t="shared" si="62"/>
        <v>12</v>
      </c>
      <c r="H466">
        <f t="shared" si="68"/>
        <v>152452428</v>
      </c>
      <c r="I466">
        <f t="shared" si="69"/>
        <v>-408</v>
      </c>
    </row>
    <row r="467" spans="1:9" x14ac:dyDescent="0.2">
      <c r="A467">
        <f t="shared" si="65"/>
        <v>446</v>
      </c>
      <c r="B467" t="b">
        <f t="shared" si="63"/>
        <v>0</v>
      </c>
      <c r="C467">
        <f t="shared" si="64"/>
        <v>365</v>
      </c>
      <c r="D467">
        <f t="shared" si="61"/>
        <v>162624</v>
      </c>
      <c r="E467">
        <f t="shared" si="66"/>
        <v>357</v>
      </c>
      <c r="F467">
        <f t="shared" si="67"/>
        <v>152787600</v>
      </c>
      <c r="G467">
        <f t="shared" si="62"/>
        <v>12</v>
      </c>
      <c r="H467">
        <f t="shared" si="68"/>
        <v>152785536</v>
      </c>
      <c r="I467">
        <f t="shared" si="69"/>
        <v>2064</v>
      </c>
    </row>
    <row r="468" spans="1:9" x14ac:dyDescent="0.2">
      <c r="A468">
        <f t="shared" si="65"/>
        <v>447</v>
      </c>
      <c r="B468" t="b">
        <f t="shared" si="63"/>
        <v>0</v>
      </c>
      <c r="C468">
        <f t="shared" si="64"/>
        <v>365</v>
      </c>
      <c r="D468">
        <f t="shared" si="61"/>
        <v>163009</v>
      </c>
      <c r="E468">
        <f t="shared" si="66"/>
        <v>385</v>
      </c>
      <c r="F468">
        <f t="shared" si="67"/>
        <v>153149500</v>
      </c>
      <c r="G468">
        <f t="shared" si="62"/>
        <v>13</v>
      </c>
      <c r="H468">
        <f t="shared" si="68"/>
        <v>153146403</v>
      </c>
      <c r="I468">
        <f t="shared" si="69"/>
        <v>3097</v>
      </c>
    </row>
    <row r="469" spans="1:9" x14ac:dyDescent="0.2">
      <c r="A469">
        <f t="shared" si="65"/>
        <v>448</v>
      </c>
      <c r="B469" t="b">
        <f t="shared" si="63"/>
        <v>1</v>
      </c>
      <c r="C469">
        <f t="shared" si="64"/>
        <v>366</v>
      </c>
      <c r="D469">
        <f t="shared" si="61"/>
        <v>163366</v>
      </c>
      <c r="E469">
        <f t="shared" si="66"/>
        <v>357</v>
      </c>
      <c r="F469">
        <f t="shared" si="67"/>
        <v>153485080</v>
      </c>
      <c r="G469">
        <f t="shared" si="62"/>
        <v>12</v>
      </c>
      <c r="H469">
        <f t="shared" si="68"/>
        <v>153479511</v>
      </c>
      <c r="I469">
        <f t="shared" si="69"/>
        <v>5569</v>
      </c>
    </row>
    <row r="470" spans="1:9" x14ac:dyDescent="0.2">
      <c r="A470">
        <f t="shared" si="65"/>
        <v>449</v>
      </c>
      <c r="B470" t="b">
        <f t="shared" si="63"/>
        <v>0</v>
      </c>
      <c r="C470">
        <f t="shared" si="64"/>
        <v>365</v>
      </c>
      <c r="D470">
        <f t="shared" si="61"/>
        <v>163716</v>
      </c>
      <c r="E470">
        <f t="shared" si="66"/>
        <v>350</v>
      </c>
      <c r="F470">
        <f t="shared" si="67"/>
        <v>153814080</v>
      </c>
      <c r="G470">
        <f t="shared" si="62"/>
        <v>12</v>
      </c>
      <c r="H470">
        <f t="shared" si="68"/>
        <v>153812619</v>
      </c>
      <c r="I470">
        <f t="shared" si="69"/>
        <v>1461</v>
      </c>
    </row>
    <row r="471" spans="1:9" x14ac:dyDescent="0.2">
      <c r="A471">
        <f t="shared" si="65"/>
        <v>450</v>
      </c>
      <c r="B471" t="b">
        <f t="shared" si="63"/>
        <v>0</v>
      </c>
      <c r="C471">
        <f t="shared" si="64"/>
        <v>365</v>
      </c>
      <c r="D471">
        <f t="shared" ref="D471:D534" si="70">OrthodoxEaster(A471)</f>
        <v>164101</v>
      </c>
      <c r="E471">
        <f t="shared" si="66"/>
        <v>385</v>
      </c>
      <c r="F471">
        <f t="shared" si="67"/>
        <v>154175980</v>
      </c>
      <c r="G471">
        <f t="shared" ref="G471:G534" si="71">ROUND((D471-D470)/DecMeanMon,0)</f>
        <v>13</v>
      </c>
      <c r="H471">
        <f t="shared" si="68"/>
        <v>154173486</v>
      </c>
      <c r="I471">
        <f t="shared" si="69"/>
        <v>2494</v>
      </c>
    </row>
    <row r="472" spans="1:9" x14ac:dyDescent="0.2">
      <c r="A472">
        <f t="shared" si="65"/>
        <v>451</v>
      </c>
      <c r="B472" t="b">
        <f t="shared" si="63"/>
        <v>0</v>
      </c>
      <c r="C472">
        <f t="shared" si="64"/>
        <v>365</v>
      </c>
      <c r="D472">
        <f t="shared" si="70"/>
        <v>164458</v>
      </c>
      <c r="E472">
        <f t="shared" si="66"/>
        <v>357</v>
      </c>
      <c r="F472">
        <f t="shared" si="67"/>
        <v>154511560</v>
      </c>
      <c r="G472">
        <f t="shared" si="71"/>
        <v>12</v>
      </c>
      <c r="H472">
        <f t="shared" si="68"/>
        <v>154506594</v>
      </c>
      <c r="I472">
        <f t="shared" si="69"/>
        <v>4966</v>
      </c>
    </row>
    <row r="473" spans="1:9" x14ac:dyDescent="0.2">
      <c r="A473">
        <f t="shared" si="65"/>
        <v>452</v>
      </c>
      <c r="B473" t="b">
        <f t="shared" si="63"/>
        <v>1</v>
      </c>
      <c r="C473">
        <f t="shared" si="64"/>
        <v>366</v>
      </c>
      <c r="D473">
        <f t="shared" si="70"/>
        <v>164808</v>
      </c>
      <c r="E473">
        <f t="shared" si="66"/>
        <v>350</v>
      </c>
      <c r="F473">
        <f t="shared" si="67"/>
        <v>154840560</v>
      </c>
      <c r="G473">
        <f t="shared" si="71"/>
        <v>12</v>
      </c>
      <c r="H473">
        <f t="shared" si="68"/>
        <v>154839702</v>
      </c>
      <c r="I473">
        <f t="shared" si="69"/>
        <v>858</v>
      </c>
    </row>
    <row r="474" spans="1:9" x14ac:dyDescent="0.2">
      <c r="A474">
        <f t="shared" si="65"/>
        <v>453</v>
      </c>
      <c r="B474" t="b">
        <f t="shared" ref="B474:B537" si="72">isJulianLeapYear(A474)</f>
        <v>0</v>
      </c>
      <c r="C474">
        <f t="shared" ref="C474:C537" si="73">IF(B474,366,365)</f>
        <v>365</v>
      </c>
      <c r="D474">
        <f t="shared" si="70"/>
        <v>165193</v>
      </c>
      <c r="E474">
        <f t="shared" si="66"/>
        <v>385</v>
      </c>
      <c r="F474">
        <f t="shared" si="67"/>
        <v>155202460</v>
      </c>
      <c r="G474">
        <f t="shared" si="71"/>
        <v>13</v>
      </c>
      <c r="H474">
        <f t="shared" si="68"/>
        <v>155200569</v>
      </c>
      <c r="I474">
        <f t="shared" si="69"/>
        <v>1891</v>
      </c>
    </row>
    <row r="475" spans="1:9" x14ac:dyDescent="0.2">
      <c r="A475">
        <f t="shared" ref="A475:A538" si="74">A474+1</f>
        <v>454</v>
      </c>
      <c r="B475" t="b">
        <f t="shared" si="72"/>
        <v>0</v>
      </c>
      <c r="C475">
        <f t="shared" si="73"/>
        <v>365</v>
      </c>
      <c r="D475">
        <f t="shared" si="70"/>
        <v>165550</v>
      </c>
      <c r="E475">
        <f t="shared" ref="E475:E538" si="75">D475-D474</f>
        <v>357</v>
      </c>
      <c r="F475">
        <f t="shared" ref="F475:F538" si="76">F474+(D475-D474)*PPD</f>
        <v>155538040</v>
      </c>
      <c r="G475">
        <f t="shared" si="71"/>
        <v>12</v>
      </c>
      <c r="H475">
        <f t="shared" ref="H475:H538" si="77">H474+G475*PPM</f>
        <v>155533677</v>
      </c>
      <c r="I475">
        <f t="shared" ref="I475:I538" si="78">F475-H475</f>
        <v>4363</v>
      </c>
    </row>
    <row r="476" spans="1:9" x14ac:dyDescent="0.2">
      <c r="A476">
        <f t="shared" si="74"/>
        <v>455</v>
      </c>
      <c r="B476" t="b">
        <f t="shared" si="72"/>
        <v>0</v>
      </c>
      <c r="C476">
        <f t="shared" si="73"/>
        <v>365</v>
      </c>
      <c r="D476">
        <f t="shared" si="70"/>
        <v>165935</v>
      </c>
      <c r="E476">
        <f t="shared" si="75"/>
        <v>385</v>
      </c>
      <c r="F476">
        <f t="shared" si="76"/>
        <v>155899940</v>
      </c>
      <c r="G476">
        <f t="shared" si="71"/>
        <v>13</v>
      </c>
      <c r="H476">
        <f t="shared" si="77"/>
        <v>155894544</v>
      </c>
      <c r="I476">
        <f t="shared" si="78"/>
        <v>5396</v>
      </c>
    </row>
    <row r="477" spans="1:9" x14ac:dyDescent="0.2">
      <c r="A477">
        <f t="shared" si="74"/>
        <v>456</v>
      </c>
      <c r="B477" t="b">
        <f t="shared" si="72"/>
        <v>1</v>
      </c>
      <c r="C477">
        <f t="shared" si="73"/>
        <v>366</v>
      </c>
      <c r="D477">
        <f t="shared" si="70"/>
        <v>166285</v>
      </c>
      <c r="E477">
        <f t="shared" si="75"/>
        <v>350</v>
      </c>
      <c r="F477">
        <f t="shared" si="76"/>
        <v>156228940</v>
      </c>
      <c r="G477">
        <f t="shared" si="71"/>
        <v>12</v>
      </c>
      <c r="H477">
        <f t="shared" si="77"/>
        <v>156227652</v>
      </c>
      <c r="I477">
        <f t="shared" si="78"/>
        <v>1288</v>
      </c>
    </row>
    <row r="478" spans="1:9" x14ac:dyDescent="0.2">
      <c r="A478">
        <f t="shared" si="74"/>
        <v>457</v>
      </c>
      <c r="B478" t="b">
        <f t="shared" si="72"/>
        <v>0</v>
      </c>
      <c r="C478">
        <f t="shared" si="73"/>
        <v>365</v>
      </c>
      <c r="D478">
        <f t="shared" si="70"/>
        <v>166642</v>
      </c>
      <c r="E478">
        <f t="shared" si="75"/>
        <v>357</v>
      </c>
      <c r="F478">
        <f t="shared" si="76"/>
        <v>156564520</v>
      </c>
      <c r="G478">
        <f t="shared" si="71"/>
        <v>12</v>
      </c>
      <c r="H478">
        <f t="shared" si="77"/>
        <v>156560760</v>
      </c>
      <c r="I478">
        <f t="shared" si="78"/>
        <v>3760</v>
      </c>
    </row>
    <row r="479" spans="1:9" x14ac:dyDescent="0.2">
      <c r="A479">
        <f t="shared" si="74"/>
        <v>458</v>
      </c>
      <c r="B479" t="b">
        <f t="shared" si="72"/>
        <v>0</v>
      </c>
      <c r="C479">
        <f t="shared" si="73"/>
        <v>365</v>
      </c>
      <c r="D479">
        <f t="shared" si="70"/>
        <v>167027</v>
      </c>
      <c r="E479">
        <f t="shared" si="75"/>
        <v>385</v>
      </c>
      <c r="F479">
        <f t="shared" si="76"/>
        <v>156926420</v>
      </c>
      <c r="G479">
        <f t="shared" si="71"/>
        <v>13</v>
      </c>
      <c r="H479">
        <f t="shared" si="77"/>
        <v>156921627</v>
      </c>
      <c r="I479">
        <f t="shared" si="78"/>
        <v>4793</v>
      </c>
    </row>
    <row r="480" spans="1:9" x14ac:dyDescent="0.2">
      <c r="A480">
        <f t="shared" si="74"/>
        <v>459</v>
      </c>
      <c r="B480" t="b">
        <f t="shared" si="72"/>
        <v>0</v>
      </c>
      <c r="C480">
        <f t="shared" si="73"/>
        <v>365</v>
      </c>
      <c r="D480">
        <f t="shared" si="70"/>
        <v>167377</v>
      </c>
      <c r="E480">
        <f t="shared" si="75"/>
        <v>350</v>
      </c>
      <c r="F480">
        <f t="shared" si="76"/>
        <v>157255420</v>
      </c>
      <c r="G480">
        <f t="shared" si="71"/>
        <v>12</v>
      </c>
      <c r="H480">
        <f t="shared" si="77"/>
        <v>157254735</v>
      </c>
      <c r="I480">
        <f t="shared" si="78"/>
        <v>685</v>
      </c>
    </row>
    <row r="481" spans="1:9" x14ac:dyDescent="0.2">
      <c r="A481">
        <f t="shared" si="74"/>
        <v>460</v>
      </c>
      <c r="B481" t="b">
        <f t="shared" si="72"/>
        <v>1</v>
      </c>
      <c r="C481">
        <f t="shared" si="73"/>
        <v>366</v>
      </c>
      <c r="D481">
        <f t="shared" si="70"/>
        <v>167734</v>
      </c>
      <c r="E481">
        <f t="shared" si="75"/>
        <v>357</v>
      </c>
      <c r="F481">
        <f t="shared" si="76"/>
        <v>157591000</v>
      </c>
      <c r="G481">
        <f t="shared" si="71"/>
        <v>12</v>
      </c>
      <c r="H481">
        <f t="shared" si="77"/>
        <v>157587843</v>
      </c>
      <c r="I481">
        <f t="shared" si="78"/>
        <v>3157</v>
      </c>
    </row>
    <row r="482" spans="1:9" x14ac:dyDescent="0.2">
      <c r="A482">
        <f t="shared" si="74"/>
        <v>461</v>
      </c>
      <c r="B482" t="b">
        <f t="shared" si="72"/>
        <v>0</v>
      </c>
      <c r="C482">
        <f t="shared" si="73"/>
        <v>365</v>
      </c>
      <c r="D482">
        <f t="shared" si="70"/>
        <v>168119</v>
      </c>
      <c r="E482">
        <f t="shared" si="75"/>
        <v>385</v>
      </c>
      <c r="F482">
        <f t="shared" si="76"/>
        <v>157952900</v>
      </c>
      <c r="G482">
        <f t="shared" si="71"/>
        <v>13</v>
      </c>
      <c r="H482">
        <f t="shared" si="77"/>
        <v>157948710</v>
      </c>
      <c r="I482">
        <f t="shared" si="78"/>
        <v>4190</v>
      </c>
    </row>
    <row r="483" spans="1:9" x14ac:dyDescent="0.2">
      <c r="A483">
        <f t="shared" si="74"/>
        <v>462</v>
      </c>
      <c r="B483" t="b">
        <f t="shared" si="72"/>
        <v>0</v>
      </c>
      <c r="C483">
        <f t="shared" si="73"/>
        <v>365</v>
      </c>
      <c r="D483">
        <f t="shared" si="70"/>
        <v>168469</v>
      </c>
      <c r="E483">
        <f t="shared" si="75"/>
        <v>350</v>
      </c>
      <c r="F483">
        <f t="shared" si="76"/>
        <v>158281900</v>
      </c>
      <c r="G483">
        <f t="shared" si="71"/>
        <v>12</v>
      </c>
      <c r="H483">
        <f t="shared" si="77"/>
        <v>158281818</v>
      </c>
      <c r="I483">
        <f t="shared" si="78"/>
        <v>82</v>
      </c>
    </row>
    <row r="484" spans="1:9" x14ac:dyDescent="0.2">
      <c r="A484">
        <f t="shared" si="74"/>
        <v>463</v>
      </c>
      <c r="B484" t="b">
        <f t="shared" si="72"/>
        <v>0</v>
      </c>
      <c r="C484">
        <f t="shared" si="73"/>
        <v>365</v>
      </c>
      <c r="D484">
        <f t="shared" si="70"/>
        <v>168854</v>
      </c>
      <c r="E484">
        <f t="shared" si="75"/>
        <v>385</v>
      </c>
      <c r="F484">
        <f t="shared" si="76"/>
        <v>158643800</v>
      </c>
      <c r="G484">
        <f t="shared" si="71"/>
        <v>13</v>
      </c>
      <c r="H484">
        <f t="shared" si="77"/>
        <v>158642685</v>
      </c>
      <c r="I484">
        <f t="shared" si="78"/>
        <v>1115</v>
      </c>
    </row>
    <row r="485" spans="1:9" x14ac:dyDescent="0.2">
      <c r="A485">
        <f t="shared" si="74"/>
        <v>464</v>
      </c>
      <c r="B485" t="b">
        <f t="shared" si="72"/>
        <v>1</v>
      </c>
      <c r="C485">
        <f t="shared" si="73"/>
        <v>366</v>
      </c>
      <c r="D485">
        <f t="shared" si="70"/>
        <v>169211</v>
      </c>
      <c r="E485">
        <f t="shared" si="75"/>
        <v>357</v>
      </c>
      <c r="F485">
        <f t="shared" si="76"/>
        <v>158979380</v>
      </c>
      <c r="G485">
        <f t="shared" si="71"/>
        <v>12</v>
      </c>
      <c r="H485">
        <f t="shared" si="77"/>
        <v>158975793</v>
      </c>
      <c r="I485">
        <f t="shared" si="78"/>
        <v>3587</v>
      </c>
    </row>
    <row r="486" spans="1:9" x14ac:dyDescent="0.2">
      <c r="A486">
        <f t="shared" si="74"/>
        <v>465</v>
      </c>
      <c r="B486" t="b">
        <f t="shared" si="72"/>
        <v>0</v>
      </c>
      <c r="C486">
        <f t="shared" si="73"/>
        <v>365</v>
      </c>
      <c r="D486">
        <f t="shared" si="70"/>
        <v>169561</v>
      </c>
      <c r="E486">
        <f t="shared" si="75"/>
        <v>350</v>
      </c>
      <c r="F486">
        <f t="shared" si="76"/>
        <v>159308380</v>
      </c>
      <c r="G486">
        <f t="shared" si="71"/>
        <v>12</v>
      </c>
      <c r="H486">
        <f t="shared" si="77"/>
        <v>159308901</v>
      </c>
      <c r="I486">
        <f t="shared" si="78"/>
        <v>-521</v>
      </c>
    </row>
    <row r="487" spans="1:9" x14ac:dyDescent="0.2">
      <c r="A487">
        <f t="shared" si="74"/>
        <v>466</v>
      </c>
      <c r="B487" t="b">
        <f t="shared" si="72"/>
        <v>0</v>
      </c>
      <c r="C487">
        <f t="shared" si="73"/>
        <v>365</v>
      </c>
      <c r="D487">
        <f t="shared" si="70"/>
        <v>169946</v>
      </c>
      <c r="E487">
        <f t="shared" si="75"/>
        <v>385</v>
      </c>
      <c r="F487">
        <f t="shared" si="76"/>
        <v>159670280</v>
      </c>
      <c r="G487">
        <f t="shared" si="71"/>
        <v>13</v>
      </c>
      <c r="H487">
        <f t="shared" si="77"/>
        <v>159669768</v>
      </c>
      <c r="I487">
        <f t="shared" si="78"/>
        <v>512</v>
      </c>
    </row>
    <row r="488" spans="1:9" x14ac:dyDescent="0.2">
      <c r="A488">
        <f t="shared" si="74"/>
        <v>467</v>
      </c>
      <c r="B488" t="b">
        <f t="shared" si="72"/>
        <v>0</v>
      </c>
      <c r="C488">
        <f t="shared" si="73"/>
        <v>365</v>
      </c>
      <c r="D488">
        <f t="shared" si="70"/>
        <v>170303</v>
      </c>
      <c r="E488">
        <f t="shared" si="75"/>
        <v>357</v>
      </c>
      <c r="F488">
        <f t="shared" si="76"/>
        <v>160005860</v>
      </c>
      <c r="G488">
        <f t="shared" si="71"/>
        <v>12</v>
      </c>
      <c r="H488">
        <f t="shared" si="77"/>
        <v>160002876</v>
      </c>
      <c r="I488">
        <f t="shared" si="78"/>
        <v>2984</v>
      </c>
    </row>
    <row r="489" spans="1:9" x14ac:dyDescent="0.2">
      <c r="A489">
        <f t="shared" si="74"/>
        <v>468</v>
      </c>
      <c r="B489" t="b">
        <f t="shared" si="72"/>
        <v>1</v>
      </c>
      <c r="C489">
        <f t="shared" si="73"/>
        <v>366</v>
      </c>
      <c r="D489">
        <f t="shared" si="70"/>
        <v>170660</v>
      </c>
      <c r="E489">
        <f t="shared" si="75"/>
        <v>357</v>
      </c>
      <c r="F489">
        <f t="shared" si="76"/>
        <v>160341440</v>
      </c>
      <c r="G489">
        <f t="shared" si="71"/>
        <v>12</v>
      </c>
      <c r="H489">
        <f t="shared" si="77"/>
        <v>160335984</v>
      </c>
      <c r="I489">
        <f t="shared" si="78"/>
        <v>5456</v>
      </c>
    </row>
    <row r="490" spans="1:9" x14ac:dyDescent="0.2">
      <c r="A490">
        <f t="shared" si="74"/>
        <v>469</v>
      </c>
      <c r="B490" t="b">
        <f t="shared" si="72"/>
        <v>0</v>
      </c>
      <c r="C490">
        <f t="shared" si="73"/>
        <v>365</v>
      </c>
      <c r="D490">
        <f t="shared" si="70"/>
        <v>171038</v>
      </c>
      <c r="E490">
        <f t="shared" si="75"/>
        <v>378</v>
      </c>
      <c r="F490">
        <f t="shared" si="76"/>
        <v>160696760</v>
      </c>
      <c r="G490">
        <f t="shared" si="71"/>
        <v>13</v>
      </c>
      <c r="H490">
        <f t="shared" si="77"/>
        <v>160696851</v>
      </c>
      <c r="I490">
        <f t="shared" si="78"/>
        <v>-91</v>
      </c>
    </row>
    <row r="491" spans="1:9" x14ac:dyDescent="0.2">
      <c r="A491">
        <f t="shared" si="74"/>
        <v>470</v>
      </c>
      <c r="B491" t="b">
        <f t="shared" si="72"/>
        <v>0</v>
      </c>
      <c r="C491">
        <f t="shared" si="73"/>
        <v>365</v>
      </c>
      <c r="D491">
        <f t="shared" si="70"/>
        <v>171395</v>
      </c>
      <c r="E491">
        <f t="shared" si="75"/>
        <v>357</v>
      </c>
      <c r="F491">
        <f t="shared" si="76"/>
        <v>161032340</v>
      </c>
      <c r="G491">
        <f t="shared" si="71"/>
        <v>12</v>
      </c>
      <c r="H491">
        <f t="shared" si="77"/>
        <v>161029959</v>
      </c>
      <c r="I491">
        <f t="shared" si="78"/>
        <v>2381</v>
      </c>
    </row>
    <row r="492" spans="1:9" x14ac:dyDescent="0.2">
      <c r="A492">
        <f t="shared" si="74"/>
        <v>471</v>
      </c>
      <c r="B492" t="b">
        <f t="shared" si="72"/>
        <v>0</v>
      </c>
      <c r="C492">
        <f t="shared" si="73"/>
        <v>365</v>
      </c>
      <c r="D492">
        <f t="shared" si="70"/>
        <v>171752</v>
      </c>
      <c r="E492">
        <f t="shared" si="75"/>
        <v>357</v>
      </c>
      <c r="F492">
        <f t="shared" si="76"/>
        <v>161367920</v>
      </c>
      <c r="G492">
        <f t="shared" si="71"/>
        <v>12</v>
      </c>
      <c r="H492">
        <f t="shared" si="77"/>
        <v>161363067</v>
      </c>
      <c r="I492">
        <f t="shared" si="78"/>
        <v>4853</v>
      </c>
    </row>
    <row r="493" spans="1:9" x14ac:dyDescent="0.2">
      <c r="A493">
        <f t="shared" si="74"/>
        <v>472</v>
      </c>
      <c r="B493" t="b">
        <f t="shared" si="72"/>
        <v>1</v>
      </c>
      <c r="C493">
        <f t="shared" si="73"/>
        <v>366</v>
      </c>
      <c r="D493">
        <f t="shared" si="70"/>
        <v>172137</v>
      </c>
      <c r="E493">
        <f t="shared" si="75"/>
        <v>385</v>
      </c>
      <c r="F493">
        <f t="shared" si="76"/>
        <v>161729820</v>
      </c>
      <c r="G493">
        <f t="shared" si="71"/>
        <v>13</v>
      </c>
      <c r="H493">
        <f t="shared" si="77"/>
        <v>161723934</v>
      </c>
      <c r="I493">
        <f t="shared" si="78"/>
        <v>5886</v>
      </c>
    </row>
    <row r="494" spans="1:9" x14ac:dyDescent="0.2">
      <c r="A494">
        <f t="shared" si="74"/>
        <v>473</v>
      </c>
      <c r="B494" t="b">
        <f t="shared" si="72"/>
        <v>0</v>
      </c>
      <c r="C494">
        <f t="shared" si="73"/>
        <v>365</v>
      </c>
      <c r="D494">
        <f t="shared" si="70"/>
        <v>172487</v>
      </c>
      <c r="E494">
        <f t="shared" si="75"/>
        <v>350</v>
      </c>
      <c r="F494">
        <f t="shared" si="76"/>
        <v>162058820</v>
      </c>
      <c r="G494">
        <f t="shared" si="71"/>
        <v>12</v>
      </c>
      <c r="H494">
        <f t="shared" si="77"/>
        <v>162057042</v>
      </c>
      <c r="I494">
        <f t="shared" si="78"/>
        <v>1778</v>
      </c>
    </row>
    <row r="495" spans="1:9" x14ac:dyDescent="0.2">
      <c r="A495">
        <f t="shared" si="74"/>
        <v>474</v>
      </c>
      <c r="B495" t="b">
        <f t="shared" si="72"/>
        <v>0</v>
      </c>
      <c r="C495">
        <f t="shared" si="73"/>
        <v>365</v>
      </c>
      <c r="D495">
        <f t="shared" si="70"/>
        <v>172872</v>
      </c>
      <c r="E495">
        <f t="shared" si="75"/>
        <v>385</v>
      </c>
      <c r="F495">
        <f t="shared" si="76"/>
        <v>162420720</v>
      </c>
      <c r="G495">
        <f t="shared" si="71"/>
        <v>13</v>
      </c>
      <c r="H495">
        <f t="shared" si="77"/>
        <v>162417909</v>
      </c>
      <c r="I495">
        <f t="shared" si="78"/>
        <v>2811</v>
      </c>
    </row>
    <row r="496" spans="1:9" x14ac:dyDescent="0.2">
      <c r="A496">
        <f t="shared" si="74"/>
        <v>475</v>
      </c>
      <c r="B496" t="b">
        <f t="shared" si="72"/>
        <v>0</v>
      </c>
      <c r="C496">
        <f t="shared" si="73"/>
        <v>365</v>
      </c>
      <c r="D496">
        <f t="shared" si="70"/>
        <v>173222</v>
      </c>
      <c r="E496">
        <f t="shared" si="75"/>
        <v>350</v>
      </c>
      <c r="F496">
        <f t="shared" si="76"/>
        <v>162749720</v>
      </c>
      <c r="G496">
        <f t="shared" si="71"/>
        <v>12</v>
      </c>
      <c r="H496">
        <f t="shared" si="77"/>
        <v>162751017</v>
      </c>
      <c r="I496">
        <f t="shared" si="78"/>
        <v>-1297</v>
      </c>
    </row>
    <row r="497" spans="1:9" x14ac:dyDescent="0.2">
      <c r="A497">
        <f t="shared" si="74"/>
        <v>476</v>
      </c>
      <c r="B497" t="b">
        <f t="shared" si="72"/>
        <v>1</v>
      </c>
      <c r="C497">
        <f t="shared" si="73"/>
        <v>366</v>
      </c>
      <c r="D497">
        <f t="shared" si="70"/>
        <v>173579</v>
      </c>
      <c r="E497">
        <f t="shared" si="75"/>
        <v>357</v>
      </c>
      <c r="F497">
        <f t="shared" si="76"/>
        <v>163085300</v>
      </c>
      <c r="G497">
        <f t="shared" si="71"/>
        <v>12</v>
      </c>
      <c r="H497">
        <f t="shared" si="77"/>
        <v>163084125</v>
      </c>
      <c r="I497">
        <f t="shared" si="78"/>
        <v>1175</v>
      </c>
    </row>
    <row r="498" spans="1:9" x14ac:dyDescent="0.2">
      <c r="A498">
        <f t="shared" si="74"/>
        <v>477</v>
      </c>
      <c r="B498" t="b">
        <f t="shared" si="72"/>
        <v>0</v>
      </c>
      <c r="C498">
        <f t="shared" si="73"/>
        <v>365</v>
      </c>
      <c r="D498">
        <f t="shared" si="70"/>
        <v>173964</v>
      </c>
      <c r="E498">
        <f t="shared" si="75"/>
        <v>385</v>
      </c>
      <c r="F498">
        <f t="shared" si="76"/>
        <v>163447200</v>
      </c>
      <c r="G498">
        <f t="shared" si="71"/>
        <v>13</v>
      </c>
      <c r="H498">
        <f t="shared" si="77"/>
        <v>163444992</v>
      </c>
      <c r="I498">
        <f t="shared" si="78"/>
        <v>2208</v>
      </c>
    </row>
    <row r="499" spans="1:9" x14ac:dyDescent="0.2">
      <c r="A499">
        <f t="shared" si="74"/>
        <v>478</v>
      </c>
      <c r="B499" t="b">
        <f t="shared" si="72"/>
        <v>0</v>
      </c>
      <c r="C499">
        <f t="shared" si="73"/>
        <v>365</v>
      </c>
      <c r="D499">
        <f t="shared" si="70"/>
        <v>174321</v>
      </c>
      <c r="E499">
        <f t="shared" si="75"/>
        <v>357</v>
      </c>
      <c r="F499">
        <f t="shared" si="76"/>
        <v>163782780</v>
      </c>
      <c r="G499">
        <f t="shared" si="71"/>
        <v>12</v>
      </c>
      <c r="H499">
        <f t="shared" si="77"/>
        <v>163778100</v>
      </c>
      <c r="I499">
        <f t="shared" si="78"/>
        <v>4680</v>
      </c>
    </row>
    <row r="500" spans="1:9" x14ac:dyDescent="0.2">
      <c r="A500">
        <f t="shared" si="74"/>
        <v>479</v>
      </c>
      <c r="B500" t="b">
        <f t="shared" si="72"/>
        <v>0</v>
      </c>
      <c r="C500">
        <f t="shared" si="73"/>
        <v>365</v>
      </c>
      <c r="D500">
        <f t="shared" si="70"/>
        <v>174671</v>
      </c>
      <c r="E500">
        <f t="shared" si="75"/>
        <v>350</v>
      </c>
      <c r="F500">
        <f t="shared" si="76"/>
        <v>164111780</v>
      </c>
      <c r="G500">
        <f t="shared" si="71"/>
        <v>12</v>
      </c>
      <c r="H500">
        <f t="shared" si="77"/>
        <v>164111208</v>
      </c>
      <c r="I500">
        <f t="shared" si="78"/>
        <v>572</v>
      </c>
    </row>
    <row r="501" spans="1:9" x14ac:dyDescent="0.2">
      <c r="A501">
        <f t="shared" si="74"/>
        <v>480</v>
      </c>
      <c r="B501" t="b">
        <f t="shared" si="72"/>
        <v>1</v>
      </c>
      <c r="C501">
        <f t="shared" si="73"/>
        <v>366</v>
      </c>
      <c r="D501">
        <f t="shared" si="70"/>
        <v>175056</v>
      </c>
      <c r="E501">
        <f t="shared" si="75"/>
        <v>385</v>
      </c>
      <c r="F501">
        <f t="shared" si="76"/>
        <v>164473680</v>
      </c>
      <c r="G501">
        <f t="shared" si="71"/>
        <v>13</v>
      </c>
      <c r="H501">
        <f t="shared" si="77"/>
        <v>164472075</v>
      </c>
      <c r="I501">
        <f t="shared" si="78"/>
        <v>1605</v>
      </c>
    </row>
    <row r="502" spans="1:9" x14ac:dyDescent="0.2">
      <c r="A502">
        <f t="shared" si="74"/>
        <v>481</v>
      </c>
      <c r="B502" t="b">
        <f t="shared" si="72"/>
        <v>0</v>
      </c>
      <c r="C502">
        <f t="shared" si="73"/>
        <v>365</v>
      </c>
      <c r="D502">
        <f t="shared" si="70"/>
        <v>175413</v>
      </c>
      <c r="E502">
        <f t="shared" si="75"/>
        <v>357</v>
      </c>
      <c r="F502">
        <f t="shared" si="76"/>
        <v>164809260</v>
      </c>
      <c r="G502">
        <f t="shared" si="71"/>
        <v>12</v>
      </c>
      <c r="H502">
        <f t="shared" si="77"/>
        <v>164805183</v>
      </c>
      <c r="I502">
        <f t="shared" si="78"/>
        <v>4077</v>
      </c>
    </row>
    <row r="503" spans="1:9" x14ac:dyDescent="0.2">
      <c r="A503">
        <f t="shared" si="74"/>
        <v>482</v>
      </c>
      <c r="B503" t="b">
        <f t="shared" si="72"/>
        <v>0</v>
      </c>
      <c r="C503">
        <f t="shared" si="73"/>
        <v>365</v>
      </c>
      <c r="D503">
        <f t="shared" si="70"/>
        <v>175798</v>
      </c>
      <c r="E503">
        <f t="shared" si="75"/>
        <v>385</v>
      </c>
      <c r="F503">
        <f t="shared" si="76"/>
        <v>165171160</v>
      </c>
      <c r="G503">
        <f t="shared" si="71"/>
        <v>13</v>
      </c>
      <c r="H503">
        <f t="shared" si="77"/>
        <v>165166050</v>
      </c>
      <c r="I503">
        <f t="shared" si="78"/>
        <v>5110</v>
      </c>
    </row>
    <row r="504" spans="1:9" x14ac:dyDescent="0.2">
      <c r="A504">
        <f t="shared" si="74"/>
        <v>483</v>
      </c>
      <c r="B504" t="b">
        <f t="shared" si="72"/>
        <v>0</v>
      </c>
      <c r="C504">
        <f t="shared" si="73"/>
        <v>365</v>
      </c>
      <c r="D504">
        <f t="shared" si="70"/>
        <v>176148</v>
      </c>
      <c r="E504">
        <f t="shared" si="75"/>
        <v>350</v>
      </c>
      <c r="F504">
        <f t="shared" si="76"/>
        <v>165500160</v>
      </c>
      <c r="G504">
        <f t="shared" si="71"/>
        <v>12</v>
      </c>
      <c r="H504">
        <f t="shared" si="77"/>
        <v>165499158</v>
      </c>
      <c r="I504">
        <f t="shared" si="78"/>
        <v>1002</v>
      </c>
    </row>
    <row r="505" spans="1:9" x14ac:dyDescent="0.2">
      <c r="A505">
        <f t="shared" si="74"/>
        <v>484</v>
      </c>
      <c r="B505" t="b">
        <f t="shared" si="72"/>
        <v>1</v>
      </c>
      <c r="C505">
        <f t="shared" si="73"/>
        <v>366</v>
      </c>
      <c r="D505">
        <f t="shared" si="70"/>
        <v>176505</v>
      </c>
      <c r="E505">
        <f t="shared" si="75"/>
        <v>357</v>
      </c>
      <c r="F505">
        <f t="shared" si="76"/>
        <v>165835740</v>
      </c>
      <c r="G505">
        <f t="shared" si="71"/>
        <v>12</v>
      </c>
      <c r="H505">
        <f t="shared" si="77"/>
        <v>165832266</v>
      </c>
      <c r="I505">
        <f t="shared" si="78"/>
        <v>3474</v>
      </c>
    </row>
    <row r="506" spans="1:9" x14ac:dyDescent="0.2">
      <c r="A506">
        <f t="shared" si="74"/>
        <v>485</v>
      </c>
      <c r="B506" t="b">
        <f t="shared" si="72"/>
        <v>0</v>
      </c>
      <c r="C506">
        <f t="shared" si="73"/>
        <v>365</v>
      </c>
      <c r="D506">
        <f t="shared" si="70"/>
        <v>176890</v>
      </c>
      <c r="E506">
        <f t="shared" si="75"/>
        <v>385</v>
      </c>
      <c r="F506">
        <f t="shared" si="76"/>
        <v>166197640</v>
      </c>
      <c r="G506">
        <f t="shared" si="71"/>
        <v>13</v>
      </c>
      <c r="H506">
        <f t="shared" si="77"/>
        <v>166193133</v>
      </c>
      <c r="I506">
        <f t="shared" si="78"/>
        <v>4507</v>
      </c>
    </row>
    <row r="507" spans="1:9" x14ac:dyDescent="0.2">
      <c r="A507">
        <f t="shared" si="74"/>
        <v>486</v>
      </c>
      <c r="B507" t="b">
        <f t="shared" si="72"/>
        <v>0</v>
      </c>
      <c r="C507">
        <f t="shared" si="73"/>
        <v>365</v>
      </c>
      <c r="D507">
        <f t="shared" si="70"/>
        <v>177240</v>
      </c>
      <c r="E507">
        <f t="shared" si="75"/>
        <v>350</v>
      </c>
      <c r="F507">
        <f t="shared" si="76"/>
        <v>166526640</v>
      </c>
      <c r="G507">
        <f t="shared" si="71"/>
        <v>12</v>
      </c>
      <c r="H507">
        <f t="shared" si="77"/>
        <v>166526241</v>
      </c>
      <c r="I507">
        <f t="shared" si="78"/>
        <v>399</v>
      </c>
    </row>
    <row r="508" spans="1:9" x14ac:dyDescent="0.2">
      <c r="A508">
        <f t="shared" si="74"/>
        <v>487</v>
      </c>
      <c r="B508" t="b">
        <f t="shared" si="72"/>
        <v>0</v>
      </c>
      <c r="C508">
        <f t="shared" si="73"/>
        <v>365</v>
      </c>
      <c r="D508">
        <f t="shared" si="70"/>
        <v>177597</v>
      </c>
      <c r="E508">
        <f t="shared" si="75"/>
        <v>357</v>
      </c>
      <c r="F508">
        <f t="shared" si="76"/>
        <v>166862220</v>
      </c>
      <c r="G508">
        <f t="shared" si="71"/>
        <v>12</v>
      </c>
      <c r="H508">
        <f t="shared" si="77"/>
        <v>166859349</v>
      </c>
      <c r="I508">
        <f t="shared" si="78"/>
        <v>2871</v>
      </c>
    </row>
    <row r="509" spans="1:9" x14ac:dyDescent="0.2">
      <c r="A509">
        <f t="shared" si="74"/>
        <v>488</v>
      </c>
      <c r="B509" t="b">
        <f t="shared" si="72"/>
        <v>1</v>
      </c>
      <c r="C509">
        <f t="shared" si="73"/>
        <v>366</v>
      </c>
      <c r="D509">
        <f t="shared" si="70"/>
        <v>177982</v>
      </c>
      <c r="E509">
        <f t="shared" si="75"/>
        <v>385</v>
      </c>
      <c r="F509">
        <f t="shared" si="76"/>
        <v>167224120</v>
      </c>
      <c r="G509">
        <f t="shared" si="71"/>
        <v>13</v>
      </c>
      <c r="H509">
        <f t="shared" si="77"/>
        <v>167220216</v>
      </c>
      <c r="I509">
        <f t="shared" si="78"/>
        <v>3904</v>
      </c>
    </row>
    <row r="510" spans="1:9" x14ac:dyDescent="0.2">
      <c r="A510">
        <f t="shared" si="74"/>
        <v>489</v>
      </c>
      <c r="B510" t="b">
        <f t="shared" si="72"/>
        <v>0</v>
      </c>
      <c r="C510">
        <f t="shared" si="73"/>
        <v>365</v>
      </c>
      <c r="D510">
        <f t="shared" si="70"/>
        <v>178332</v>
      </c>
      <c r="E510">
        <f t="shared" si="75"/>
        <v>350</v>
      </c>
      <c r="F510">
        <f t="shared" si="76"/>
        <v>167553120</v>
      </c>
      <c r="G510">
        <f t="shared" si="71"/>
        <v>12</v>
      </c>
      <c r="H510">
        <f t="shared" si="77"/>
        <v>167553324</v>
      </c>
      <c r="I510">
        <f t="shared" si="78"/>
        <v>-204</v>
      </c>
    </row>
    <row r="511" spans="1:9" x14ac:dyDescent="0.2">
      <c r="A511">
        <f t="shared" si="74"/>
        <v>490</v>
      </c>
      <c r="B511" t="b">
        <f t="shared" si="72"/>
        <v>0</v>
      </c>
      <c r="C511">
        <f t="shared" si="73"/>
        <v>365</v>
      </c>
      <c r="D511">
        <f t="shared" si="70"/>
        <v>178689</v>
      </c>
      <c r="E511">
        <f t="shared" si="75"/>
        <v>357</v>
      </c>
      <c r="F511">
        <f t="shared" si="76"/>
        <v>167888700</v>
      </c>
      <c r="G511">
        <f t="shared" si="71"/>
        <v>12</v>
      </c>
      <c r="H511">
        <f t="shared" si="77"/>
        <v>167886432</v>
      </c>
      <c r="I511">
        <f t="shared" si="78"/>
        <v>2268</v>
      </c>
    </row>
    <row r="512" spans="1:9" x14ac:dyDescent="0.2">
      <c r="A512">
        <f t="shared" si="74"/>
        <v>491</v>
      </c>
      <c r="B512" t="b">
        <f t="shared" si="72"/>
        <v>0</v>
      </c>
      <c r="C512">
        <f t="shared" si="73"/>
        <v>365</v>
      </c>
      <c r="D512">
        <f t="shared" si="70"/>
        <v>179074</v>
      </c>
      <c r="E512">
        <f t="shared" si="75"/>
        <v>385</v>
      </c>
      <c r="F512">
        <f t="shared" si="76"/>
        <v>168250600</v>
      </c>
      <c r="G512">
        <f t="shared" si="71"/>
        <v>13</v>
      </c>
      <c r="H512">
        <f t="shared" si="77"/>
        <v>168247299</v>
      </c>
      <c r="I512">
        <f t="shared" si="78"/>
        <v>3301</v>
      </c>
    </row>
    <row r="513" spans="1:9" x14ac:dyDescent="0.2">
      <c r="A513">
        <f t="shared" si="74"/>
        <v>492</v>
      </c>
      <c r="B513" t="b">
        <f t="shared" si="72"/>
        <v>1</v>
      </c>
      <c r="C513">
        <f t="shared" si="73"/>
        <v>366</v>
      </c>
      <c r="D513">
        <f t="shared" si="70"/>
        <v>179431</v>
      </c>
      <c r="E513">
        <f t="shared" si="75"/>
        <v>357</v>
      </c>
      <c r="F513">
        <f t="shared" si="76"/>
        <v>168586180</v>
      </c>
      <c r="G513">
        <f t="shared" si="71"/>
        <v>12</v>
      </c>
      <c r="H513">
        <f t="shared" si="77"/>
        <v>168580407</v>
      </c>
      <c r="I513">
        <f t="shared" si="78"/>
        <v>5773</v>
      </c>
    </row>
    <row r="514" spans="1:9" x14ac:dyDescent="0.2">
      <c r="A514">
        <f t="shared" si="74"/>
        <v>493</v>
      </c>
      <c r="B514" t="b">
        <f t="shared" si="72"/>
        <v>0</v>
      </c>
      <c r="C514">
        <f t="shared" si="73"/>
        <v>365</v>
      </c>
      <c r="D514">
        <f t="shared" si="70"/>
        <v>179809</v>
      </c>
      <c r="E514">
        <f t="shared" si="75"/>
        <v>378</v>
      </c>
      <c r="F514">
        <f t="shared" si="76"/>
        <v>168941500</v>
      </c>
      <c r="G514">
        <f t="shared" si="71"/>
        <v>13</v>
      </c>
      <c r="H514">
        <f t="shared" si="77"/>
        <v>168941274</v>
      </c>
      <c r="I514">
        <f t="shared" si="78"/>
        <v>226</v>
      </c>
    </row>
    <row r="515" spans="1:9" x14ac:dyDescent="0.2">
      <c r="A515">
        <f t="shared" si="74"/>
        <v>494</v>
      </c>
      <c r="B515" t="b">
        <f t="shared" si="72"/>
        <v>0</v>
      </c>
      <c r="C515">
        <f t="shared" si="73"/>
        <v>365</v>
      </c>
      <c r="D515">
        <f t="shared" si="70"/>
        <v>180166</v>
      </c>
      <c r="E515">
        <f t="shared" si="75"/>
        <v>357</v>
      </c>
      <c r="F515">
        <f t="shared" si="76"/>
        <v>169277080</v>
      </c>
      <c r="G515">
        <f t="shared" si="71"/>
        <v>12</v>
      </c>
      <c r="H515">
        <f t="shared" si="77"/>
        <v>169274382</v>
      </c>
      <c r="I515">
        <f t="shared" si="78"/>
        <v>2698</v>
      </c>
    </row>
    <row r="516" spans="1:9" x14ac:dyDescent="0.2">
      <c r="A516">
        <f t="shared" si="74"/>
        <v>495</v>
      </c>
      <c r="B516" t="b">
        <f t="shared" si="72"/>
        <v>0</v>
      </c>
      <c r="C516">
        <f t="shared" si="73"/>
        <v>365</v>
      </c>
      <c r="D516">
        <f t="shared" si="70"/>
        <v>180516</v>
      </c>
      <c r="E516">
        <f t="shared" si="75"/>
        <v>350</v>
      </c>
      <c r="F516">
        <f t="shared" si="76"/>
        <v>169606080</v>
      </c>
      <c r="G516">
        <f t="shared" si="71"/>
        <v>12</v>
      </c>
      <c r="H516">
        <f t="shared" si="77"/>
        <v>169607490</v>
      </c>
      <c r="I516">
        <f t="shared" si="78"/>
        <v>-1410</v>
      </c>
    </row>
    <row r="517" spans="1:9" x14ac:dyDescent="0.2">
      <c r="A517">
        <f t="shared" si="74"/>
        <v>496</v>
      </c>
      <c r="B517" t="b">
        <f t="shared" si="72"/>
        <v>1</v>
      </c>
      <c r="C517">
        <f t="shared" si="73"/>
        <v>366</v>
      </c>
      <c r="D517">
        <f t="shared" si="70"/>
        <v>180901</v>
      </c>
      <c r="E517">
        <f t="shared" si="75"/>
        <v>385</v>
      </c>
      <c r="F517">
        <f t="shared" si="76"/>
        <v>169967980</v>
      </c>
      <c r="G517">
        <f t="shared" si="71"/>
        <v>13</v>
      </c>
      <c r="H517">
        <f t="shared" si="77"/>
        <v>169968357</v>
      </c>
      <c r="I517">
        <f t="shared" si="78"/>
        <v>-377</v>
      </c>
    </row>
    <row r="518" spans="1:9" x14ac:dyDescent="0.2">
      <c r="A518">
        <f t="shared" si="74"/>
        <v>497</v>
      </c>
      <c r="B518" t="b">
        <f t="shared" si="72"/>
        <v>0</v>
      </c>
      <c r="C518">
        <f t="shared" si="73"/>
        <v>365</v>
      </c>
      <c r="D518">
        <f t="shared" si="70"/>
        <v>181258</v>
      </c>
      <c r="E518">
        <f t="shared" si="75"/>
        <v>357</v>
      </c>
      <c r="F518">
        <f t="shared" si="76"/>
        <v>170303560</v>
      </c>
      <c r="G518">
        <f t="shared" si="71"/>
        <v>12</v>
      </c>
      <c r="H518">
        <f t="shared" si="77"/>
        <v>170301465</v>
      </c>
      <c r="I518">
        <f t="shared" si="78"/>
        <v>2095</v>
      </c>
    </row>
    <row r="519" spans="1:9" x14ac:dyDescent="0.2">
      <c r="A519">
        <f t="shared" si="74"/>
        <v>498</v>
      </c>
      <c r="B519" t="b">
        <f t="shared" si="72"/>
        <v>0</v>
      </c>
      <c r="C519">
        <f t="shared" si="73"/>
        <v>365</v>
      </c>
      <c r="D519">
        <f t="shared" si="70"/>
        <v>181615</v>
      </c>
      <c r="E519">
        <f t="shared" si="75"/>
        <v>357</v>
      </c>
      <c r="F519">
        <f t="shared" si="76"/>
        <v>170639140</v>
      </c>
      <c r="G519">
        <f t="shared" si="71"/>
        <v>12</v>
      </c>
      <c r="H519">
        <f t="shared" si="77"/>
        <v>170634573</v>
      </c>
      <c r="I519">
        <f t="shared" si="78"/>
        <v>4567</v>
      </c>
    </row>
    <row r="520" spans="1:9" x14ac:dyDescent="0.2">
      <c r="A520">
        <f t="shared" si="74"/>
        <v>499</v>
      </c>
      <c r="B520" t="b">
        <f t="shared" si="72"/>
        <v>0</v>
      </c>
      <c r="C520">
        <f t="shared" si="73"/>
        <v>365</v>
      </c>
      <c r="D520">
        <f t="shared" si="70"/>
        <v>181993</v>
      </c>
      <c r="E520">
        <f t="shared" si="75"/>
        <v>378</v>
      </c>
      <c r="F520">
        <f t="shared" si="76"/>
        <v>170994460</v>
      </c>
      <c r="G520">
        <f t="shared" si="71"/>
        <v>13</v>
      </c>
      <c r="H520">
        <f t="shared" si="77"/>
        <v>170995440</v>
      </c>
      <c r="I520">
        <f t="shared" si="78"/>
        <v>-980</v>
      </c>
    </row>
    <row r="521" spans="1:9" x14ac:dyDescent="0.2">
      <c r="A521">
        <f t="shared" si="74"/>
        <v>500</v>
      </c>
      <c r="B521" t="b">
        <f t="shared" si="72"/>
        <v>1</v>
      </c>
      <c r="C521">
        <f t="shared" si="73"/>
        <v>366</v>
      </c>
      <c r="D521">
        <f t="shared" si="70"/>
        <v>182350</v>
      </c>
      <c r="E521">
        <f t="shared" si="75"/>
        <v>357</v>
      </c>
      <c r="F521">
        <f t="shared" si="76"/>
        <v>171330040</v>
      </c>
      <c r="G521">
        <f t="shared" si="71"/>
        <v>12</v>
      </c>
      <c r="H521">
        <f t="shared" si="77"/>
        <v>171328548</v>
      </c>
      <c r="I521">
        <f t="shared" si="78"/>
        <v>1492</v>
      </c>
    </row>
    <row r="522" spans="1:9" x14ac:dyDescent="0.2">
      <c r="A522">
        <f t="shared" si="74"/>
        <v>501</v>
      </c>
      <c r="B522" t="b">
        <f t="shared" si="72"/>
        <v>0</v>
      </c>
      <c r="C522">
        <f t="shared" si="73"/>
        <v>365</v>
      </c>
      <c r="D522">
        <f t="shared" si="70"/>
        <v>182735</v>
      </c>
      <c r="E522">
        <f t="shared" si="75"/>
        <v>385</v>
      </c>
      <c r="F522">
        <f t="shared" si="76"/>
        <v>171691940</v>
      </c>
      <c r="G522">
        <f t="shared" si="71"/>
        <v>13</v>
      </c>
      <c r="H522">
        <f t="shared" si="77"/>
        <v>171689415</v>
      </c>
      <c r="I522">
        <f t="shared" si="78"/>
        <v>2525</v>
      </c>
    </row>
    <row r="523" spans="1:9" x14ac:dyDescent="0.2">
      <c r="A523">
        <f t="shared" si="74"/>
        <v>502</v>
      </c>
      <c r="B523" t="b">
        <f t="shared" si="72"/>
        <v>0</v>
      </c>
      <c r="C523">
        <f t="shared" si="73"/>
        <v>365</v>
      </c>
      <c r="D523">
        <f t="shared" si="70"/>
        <v>183092</v>
      </c>
      <c r="E523">
        <f t="shared" si="75"/>
        <v>357</v>
      </c>
      <c r="F523">
        <f t="shared" si="76"/>
        <v>172027520</v>
      </c>
      <c r="G523">
        <f t="shared" si="71"/>
        <v>12</v>
      </c>
      <c r="H523">
        <f t="shared" si="77"/>
        <v>172022523</v>
      </c>
      <c r="I523">
        <f t="shared" si="78"/>
        <v>4997</v>
      </c>
    </row>
    <row r="524" spans="1:9" x14ac:dyDescent="0.2">
      <c r="A524">
        <f t="shared" si="74"/>
        <v>503</v>
      </c>
      <c r="B524" t="b">
        <f t="shared" si="72"/>
        <v>0</v>
      </c>
      <c r="C524">
        <f t="shared" si="73"/>
        <v>365</v>
      </c>
      <c r="D524">
        <f t="shared" si="70"/>
        <v>183442</v>
      </c>
      <c r="E524">
        <f t="shared" si="75"/>
        <v>350</v>
      </c>
      <c r="F524">
        <f t="shared" si="76"/>
        <v>172356520</v>
      </c>
      <c r="G524">
        <f t="shared" si="71"/>
        <v>12</v>
      </c>
      <c r="H524">
        <f t="shared" si="77"/>
        <v>172355631</v>
      </c>
      <c r="I524">
        <f t="shared" si="78"/>
        <v>889</v>
      </c>
    </row>
    <row r="525" spans="1:9" x14ac:dyDescent="0.2">
      <c r="A525">
        <f t="shared" si="74"/>
        <v>504</v>
      </c>
      <c r="B525" t="b">
        <f t="shared" si="72"/>
        <v>1</v>
      </c>
      <c r="C525">
        <f t="shared" si="73"/>
        <v>366</v>
      </c>
      <c r="D525">
        <f t="shared" si="70"/>
        <v>183827</v>
      </c>
      <c r="E525">
        <f t="shared" si="75"/>
        <v>385</v>
      </c>
      <c r="F525">
        <f t="shared" si="76"/>
        <v>172718420</v>
      </c>
      <c r="G525">
        <f t="shared" si="71"/>
        <v>13</v>
      </c>
      <c r="H525">
        <f t="shared" si="77"/>
        <v>172716498</v>
      </c>
      <c r="I525">
        <f t="shared" si="78"/>
        <v>1922</v>
      </c>
    </row>
    <row r="526" spans="1:9" x14ac:dyDescent="0.2">
      <c r="A526">
        <f t="shared" si="74"/>
        <v>505</v>
      </c>
      <c r="B526" t="b">
        <f t="shared" si="72"/>
        <v>0</v>
      </c>
      <c r="C526">
        <f t="shared" si="73"/>
        <v>365</v>
      </c>
      <c r="D526">
        <f t="shared" si="70"/>
        <v>184184</v>
      </c>
      <c r="E526">
        <f t="shared" si="75"/>
        <v>357</v>
      </c>
      <c r="F526">
        <f t="shared" si="76"/>
        <v>173054000</v>
      </c>
      <c r="G526">
        <f t="shared" si="71"/>
        <v>12</v>
      </c>
      <c r="H526">
        <f t="shared" si="77"/>
        <v>173049606</v>
      </c>
      <c r="I526">
        <f t="shared" si="78"/>
        <v>4394</v>
      </c>
    </row>
    <row r="527" spans="1:9" x14ac:dyDescent="0.2">
      <c r="A527">
        <f t="shared" si="74"/>
        <v>506</v>
      </c>
      <c r="B527" t="b">
        <f t="shared" si="72"/>
        <v>0</v>
      </c>
      <c r="C527">
        <f t="shared" si="73"/>
        <v>365</v>
      </c>
      <c r="D527">
        <f t="shared" si="70"/>
        <v>184534</v>
      </c>
      <c r="E527">
        <f t="shared" si="75"/>
        <v>350</v>
      </c>
      <c r="F527">
        <f t="shared" si="76"/>
        <v>173383000</v>
      </c>
      <c r="G527">
        <f t="shared" si="71"/>
        <v>12</v>
      </c>
      <c r="H527">
        <f t="shared" si="77"/>
        <v>173382714</v>
      </c>
      <c r="I527">
        <f t="shared" si="78"/>
        <v>286</v>
      </c>
    </row>
    <row r="528" spans="1:9" x14ac:dyDescent="0.2">
      <c r="A528">
        <f t="shared" si="74"/>
        <v>507</v>
      </c>
      <c r="B528" t="b">
        <f t="shared" si="72"/>
        <v>0</v>
      </c>
      <c r="C528">
        <f t="shared" si="73"/>
        <v>365</v>
      </c>
      <c r="D528">
        <f t="shared" si="70"/>
        <v>184919</v>
      </c>
      <c r="E528">
        <f t="shared" si="75"/>
        <v>385</v>
      </c>
      <c r="F528">
        <f t="shared" si="76"/>
        <v>173744900</v>
      </c>
      <c r="G528">
        <f t="shared" si="71"/>
        <v>13</v>
      </c>
      <c r="H528">
        <f t="shared" si="77"/>
        <v>173743581</v>
      </c>
      <c r="I528">
        <f t="shared" si="78"/>
        <v>1319</v>
      </c>
    </row>
    <row r="529" spans="1:9" x14ac:dyDescent="0.2">
      <c r="A529">
        <f t="shared" si="74"/>
        <v>508</v>
      </c>
      <c r="B529" t="b">
        <f t="shared" si="72"/>
        <v>1</v>
      </c>
      <c r="C529">
        <f t="shared" si="73"/>
        <v>366</v>
      </c>
      <c r="D529">
        <f t="shared" si="70"/>
        <v>185276</v>
      </c>
      <c r="E529">
        <f t="shared" si="75"/>
        <v>357</v>
      </c>
      <c r="F529">
        <f t="shared" si="76"/>
        <v>174080480</v>
      </c>
      <c r="G529">
        <f t="shared" si="71"/>
        <v>12</v>
      </c>
      <c r="H529">
        <f t="shared" si="77"/>
        <v>174076689</v>
      </c>
      <c r="I529">
        <f t="shared" si="78"/>
        <v>3791</v>
      </c>
    </row>
    <row r="530" spans="1:9" x14ac:dyDescent="0.2">
      <c r="A530">
        <f t="shared" si="74"/>
        <v>509</v>
      </c>
      <c r="B530" t="b">
        <f t="shared" si="72"/>
        <v>0</v>
      </c>
      <c r="C530">
        <f t="shared" si="73"/>
        <v>365</v>
      </c>
      <c r="D530">
        <f t="shared" si="70"/>
        <v>185626</v>
      </c>
      <c r="E530">
        <f t="shared" si="75"/>
        <v>350</v>
      </c>
      <c r="F530">
        <f t="shared" si="76"/>
        <v>174409480</v>
      </c>
      <c r="G530">
        <f t="shared" si="71"/>
        <v>12</v>
      </c>
      <c r="H530">
        <f t="shared" si="77"/>
        <v>174409797</v>
      </c>
      <c r="I530">
        <f t="shared" si="78"/>
        <v>-317</v>
      </c>
    </row>
    <row r="531" spans="1:9" x14ac:dyDescent="0.2">
      <c r="A531">
        <f t="shared" si="74"/>
        <v>510</v>
      </c>
      <c r="B531" t="b">
        <f t="shared" si="72"/>
        <v>0</v>
      </c>
      <c r="C531">
        <f t="shared" si="73"/>
        <v>365</v>
      </c>
      <c r="D531">
        <f t="shared" si="70"/>
        <v>186011</v>
      </c>
      <c r="E531">
        <f t="shared" si="75"/>
        <v>385</v>
      </c>
      <c r="F531">
        <f t="shared" si="76"/>
        <v>174771380</v>
      </c>
      <c r="G531">
        <f t="shared" si="71"/>
        <v>13</v>
      </c>
      <c r="H531">
        <f t="shared" si="77"/>
        <v>174770664</v>
      </c>
      <c r="I531">
        <f t="shared" si="78"/>
        <v>716</v>
      </c>
    </row>
    <row r="532" spans="1:9" x14ac:dyDescent="0.2">
      <c r="A532">
        <f t="shared" si="74"/>
        <v>511</v>
      </c>
      <c r="B532" t="b">
        <f t="shared" si="72"/>
        <v>0</v>
      </c>
      <c r="C532">
        <f t="shared" si="73"/>
        <v>365</v>
      </c>
      <c r="D532">
        <f t="shared" si="70"/>
        <v>186368</v>
      </c>
      <c r="E532">
        <f t="shared" si="75"/>
        <v>357</v>
      </c>
      <c r="F532">
        <f t="shared" si="76"/>
        <v>175106960</v>
      </c>
      <c r="G532">
        <f t="shared" si="71"/>
        <v>12</v>
      </c>
      <c r="H532">
        <f t="shared" si="77"/>
        <v>175103772</v>
      </c>
      <c r="I532">
        <f t="shared" si="78"/>
        <v>3188</v>
      </c>
    </row>
    <row r="533" spans="1:9" x14ac:dyDescent="0.2">
      <c r="A533">
        <f t="shared" si="74"/>
        <v>512</v>
      </c>
      <c r="B533" t="b">
        <f t="shared" si="72"/>
        <v>1</v>
      </c>
      <c r="C533">
        <f t="shared" si="73"/>
        <v>366</v>
      </c>
      <c r="D533">
        <f t="shared" si="70"/>
        <v>186753</v>
      </c>
      <c r="E533">
        <f t="shared" si="75"/>
        <v>385</v>
      </c>
      <c r="F533">
        <f t="shared" si="76"/>
        <v>175468860</v>
      </c>
      <c r="G533">
        <f t="shared" si="71"/>
        <v>13</v>
      </c>
      <c r="H533">
        <f t="shared" si="77"/>
        <v>175464639</v>
      </c>
      <c r="I533">
        <f t="shared" si="78"/>
        <v>4221</v>
      </c>
    </row>
    <row r="534" spans="1:9" x14ac:dyDescent="0.2">
      <c r="A534">
        <f t="shared" si="74"/>
        <v>513</v>
      </c>
      <c r="B534" t="b">
        <f t="shared" si="72"/>
        <v>0</v>
      </c>
      <c r="C534">
        <f t="shared" si="73"/>
        <v>365</v>
      </c>
      <c r="D534">
        <f t="shared" si="70"/>
        <v>187103</v>
      </c>
      <c r="E534">
        <f t="shared" si="75"/>
        <v>350</v>
      </c>
      <c r="F534">
        <f t="shared" si="76"/>
        <v>175797860</v>
      </c>
      <c r="G534">
        <f t="shared" si="71"/>
        <v>12</v>
      </c>
      <c r="H534">
        <f t="shared" si="77"/>
        <v>175797747</v>
      </c>
      <c r="I534">
        <f t="shared" si="78"/>
        <v>113</v>
      </c>
    </row>
    <row r="535" spans="1:9" x14ac:dyDescent="0.2">
      <c r="A535">
        <f t="shared" si="74"/>
        <v>514</v>
      </c>
      <c r="B535" t="b">
        <f t="shared" si="72"/>
        <v>0</v>
      </c>
      <c r="C535">
        <f t="shared" si="73"/>
        <v>365</v>
      </c>
      <c r="D535">
        <f t="shared" ref="D535:D591" si="79">OrthodoxEaster(A535)</f>
        <v>187460</v>
      </c>
      <c r="E535">
        <f t="shared" si="75"/>
        <v>357</v>
      </c>
      <c r="F535">
        <f t="shared" si="76"/>
        <v>176133440</v>
      </c>
      <c r="G535">
        <f t="shared" ref="G535:G591" si="80">ROUND((D535-D534)/DecMeanMon,0)</f>
        <v>12</v>
      </c>
      <c r="H535">
        <f t="shared" si="77"/>
        <v>176130855</v>
      </c>
      <c r="I535">
        <f t="shared" si="78"/>
        <v>2585</v>
      </c>
    </row>
    <row r="536" spans="1:9" x14ac:dyDescent="0.2">
      <c r="A536">
        <f t="shared" si="74"/>
        <v>515</v>
      </c>
      <c r="B536" t="b">
        <f t="shared" si="72"/>
        <v>0</v>
      </c>
      <c r="C536">
        <f t="shared" si="73"/>
        <v>365</v>
      </c>
      <c r="D536">
        <f t="shared" si="79"/>
        <v>187845</v>
      </c>
      <c r="E536">
        <f t="shared" si="75"/>
        <v>385</v>
      </c>
      <c r="F536">
        <f t="shared" si="76"/>
        <v>176495340</v>
      </c>
      <c r="G536">
        <f t="shared" si="80"/>
        <v>13</v>
      </c>
      <c r="H536">
        <f t="shared" si="77"/>
        <v>176491722</v>
      </c>
      <c r="I536">
        <f t="shared" si="78"/>
        <v>3618</v>
      </c>
    </row>
    <row r="537" spans="1:9" x14ac:dyDescent="0.2">
      <c r="A537">
        <f t="shared" si="74"/>
        <v>516</v>
      </c>
      <c r="B537" t="b">
        <f t="shared" si="72"/>
        <v>1</v>
      </c>
      <c r="C537">
        <f t="shared" si="73"/>
        <v>366</v>
      </c>
      <c r="D537">
        <f t="shared" si="79"/>
        <v>188195</v>
      </c>
      <c r="E537">
        <f t="shared" si="75"/>
        <v>350</v>
      </c>
      <c r="F537">
        <f t="shared" si="76"/>
        <v>176824340</v>
      </c>
      <c r="G537">
        <f t="shared" si="80"/>
        <v>12</v>
      </c>
      <c r="H537">
        <f t="shared" si="77"/>
        <v>176824830</v>
      </c>
      <c r="I537">
        <f t="shared" si="78"/>
        <v>-490</v>
      </c>
    </row>
    <row r="538" spans="1:9" x14ac:dyDescent="0.2">
      <c r="A538">
        <f t="shared" si="74"/>
        <v>517</v>
      </c>
      <c r="B538" t="b">
        <f t="shared" ref="B538:B591" si="81">isJulianLeapYear(A538)</f>
        <v>0</v>
      </c>
      <c r="C538">
        <f t="shared" ref="C538:C591" si="82">IF(B538,366,365)</f>
        <v>365</v>
      </c>
      <c r="D538">
        <f t="shared" si="79"/>
        <v>188552</v>
      </c>
      <c r="E538">
        <f t="shared" si="75"/>
        <v>357</v>
      </c>
      <c r="F538">
        <f t="shared" si="76"/>
        <v>177159920</v>
      </c>
      <c r="G538">
        <f t="shared" si="80"/>
        <v>12</v>
      </c>
      <c r="H538">
        <f t="shared" si="77"/>
        <v>177157938</v>
      </c>
      <c r="I538">
        <f t="shared" si="78"/>
        <v>1982</v>
      </c>
    </row>
    <row r="539" spans="1:9" x14ac:dyDescent="0.2">
      <c r="A539">
        <f t="shared" ref="A539:A591" si="83">A538+1</f>
        <v>518</v>
      </c>
      <c r="B539" t="b">
        <f t="shared" si="81"/>
        <v>0</v>
      </c>
      <c r="C539">
        <f t="shared" si="82"/>
        <v>365</v>
      </c>
      <c r="D539">
        <f t="shared" si="79"/>
        <v>188937</v>
      </c>
      <c r="E539">
        <f t="shared" ref="E539:E591" si="84">D539-D538</f>
        <v>385</v>
      </c>
      <c r="F539">
        <f t="shared" ref="F539:F591" si="85">F538+(D539-D538)*PPD</f>
        <v>177521820</v>
      </c>
      <c r="G539">
        <f t="shared" si="80"/>
        <v>13</v>
      </c>
      <c r="H539">
        <f t="shared" ref="H539:H591" si="86">H538+G539*PPM</f>
        <v>177518805</v>
      </c>
      <c r="I539">
        <f t="shared" ref="I539:I591" si="87">F539-H539</f>
        <v>3015</v>
      </c>
    </row>
    <row r="540" spans="1:9" x14ac:dyDescent="0.2">
      <c r="A540">
        <f t="shared" si="83"/>
        <v>519</v>
      </c>
      <c r="B540" t="b">
        <f t="shared" si="81"/>
        <v>0</v>
      </c>
      <c r="C540">
        <f t="shared" si="82"/>
        <v>365</v>
      </c>
      <c r="D540">
        <f t="shared" si="79"/>
        <v>189287</v>
      </c>
      <c r="E540">
        <f t="shared" si="84"/>
        <v>350</v>
      </c>
      <c r="F540">
        <f t="shared" si="85"/>
        <v>177850820</v>
      </c>
      <c r="G540">
        <f t="shared" si="80"/>
        <v>12</v>
      </c>
      <c r="H540">
        <f t="shared" si="86"/>
        <v>177851913</v>
      </c>
      <c r="I540">
        <f t="shared" si="87"/>
        <v>-1093</v>
      </c>
    </row>
    <row r="541" spans="1:9" x14ac:dyDescent="0.2">
      <c r="A541">
        <f t="shared" si="83"/>
        <v>520</v>
      </c>
      <c r="B541" t="b">
        <f t="shared" si="81"/>
        <v>1</v>
      </c>
      <c r="C541">
        <f t="shared" si="82"/>
        <v>366</v>
      </c>
      <c r="D541">
        <f t="shared" si="79"/>
        <v>189672</v>
      </c>
      <c r="E541">
        <f t="shared" si="84"/>
        <v>385</v>
      </c>
      <c r="F541">
        <f t="shared" si="85"/>
        <v>178212720</v>
      </c>
      <c r="G541">
        <f t="shared" si="80"/>
        <v>13</v>
      </c>
      <c r="H541">
        <f t="shared" si="86"/>
        <v>178212780</v>
      </c>
      <c r="I541">
        <f t="shared" si="87"/>
        <v>-60</v>
      </c>
    </row>
    <row r="542" spans="1:9" x14ac:dyDescent="0.2">
      <c r="A542">
        <f t="shared" si="83"/>
        <v>521</v>
      </c>
      <c r="B542" t="b">
        <f t="shared" si="81"/>
        <v>0</v>
      </c>
      <c r="C542">
        <f t="shared" si="82"/>
        <v>365</v>
      </c>
      <c r="D542">
        <f t="shared" si="79"/>
        <v>190029</v>
      </c>
      <c r="E542">
        <f t="shared" si="84"/>
        <v>357</v>
      </c>
      <c r="F542">
        <f t="shared" si="85"/>
        <v>178548300</v>
      </c>
      <c r="G542">
        <f t="shared" si="80"/>
        <v>12</v>
      </c>
      <c r="H542">
        <f t="shared" si="86"/>
        <v>178545888</v>
      </c>
      <c r="I542">
        <f t="shared" si="87"/>
        <v>2412</v>
      </c>
    </row>
    <row r="543" spans="1:9" x14ac:dyDescent="0.2">
      <c r="A543">
        <f t="shared" si="83"/>
        <v>522</v>
      </c>
      <c r="B543" t="b">
        <f t="shared" si="81"/>
        <v>0</v>
      </c>
      <c r="C543">
        <f t="shared" si="82"/>
        <v>365</v>
      </c>
      <c r="D543">
        <f t="shared" si="79"/>
        <v>190386</v>
      </c>
      <c r="E543">
        <f t="shared" si="84"/>
        <v>357</v>
      </c>
      <c r="F543">
        <f t="shared" si="85"/>
        <v>178883880</v>
      </c>
      <c r="G543">
        <f t="shared" si="80"/>
        <v>12</v>
      </c>
      <c r="H543">
        <f t="shared" si="86"/>
        <v>178878996</v>
      </c>
      <c r="I543">
        <f t="shared" si="87"/>
        <v>4884</v>
      </c>
    </row>
    <row r="544" spans="1:9" x14ac:dyDescent="0.2">
      <c r="A544">
        <f t="shared" si="83"/>
        <v>523</v>
      </c>
      <c r="B544" t="b">
        <f t="shared" si="81"/>
        <v>0</v>
      </c>
      <c r="C544">
        <f t="shared" si="82"/>
        <v>365</v>
      </c>
      <c r="D544">
        <f t="shared" si="79"/>
        <v>190764</v>
      </c>
      <c r="E544">
        <f t="shared" si="84"/>
        <v>378</v>
      </c>
      <c r="F544">
        <f t="shared" si="85"/>
        <v>179239200</v>
      </c>
      <c r="G544">
        <f t="shared" si="80"/>
        <v>13</v>
      </c>
      <c r="H544">
        <f t="shared" si="86"/>
        <v>179239863</v>
      </c>
      <c r="I544">
        <f t="shared" si="87"/>
        <v>-663</v>
      </c>
    </row>
    <row r="545" spans="1:9" x14ac:dyDescent="0.2">
      <c r="A545">
        <f t="shared" si="83"/>
        <v>524</v>
      </c>
      <c r="B545" t="b">
        <f t="shared" si="81"/>
        <v>1</v>
      </c>
      <c r="C545">
        <f t="shared" si="82"/>
        <v>366</v>
      </c>
      <c r="D545">
        <f t="shared" si="79"/>
        <v>191121</v>
      </c>
      <c r="E545">
        <f t="shared" si="84"/>
        <v>357</v>
      </c>
      <c r="F545">
        <f t="shared" si="85"/>
        <v>179574780</v>
      </c>
      <c r="G545">
        <f t="shared" si="80"/>
        <v>12</v>
      </c>
      <c r="H545">
        <f t="shared" si="86"/>
        <v>179572971</v>
      </c>
      <c r="I545">
        <f t="shared" si="87"/>
        <v>1809</v>
      </c>
    </row>
    <row r="546" spans="1:9" x14ac:dyDescent="0.2">
      <c r="A546">
        <f t="shared" si="83"/>
        <v>525</v>
      </c>
      <c r="B546" t="b">
        <f t="shared" si="81"/>
        <v>0</v>
      </c>
      <c r="C546">
        <f t="shared" si="82"/>
        <v>365</v>
      </c>
      <c r="D546">
        <f t="shared" si="79"/>
        <v>191478</v>
      </c>
      <c r="E546">
        <f t="shared" si="84"/>
        <v>357</v>
      </c>
      <c r="F546">
        <f t="shared" si="85"/>
        <v>179910360</v>
      </c>
      <c r="G546">
        <f t="shared" si="80"/>
        <v>12</v>
      </c>
      <c r="H546">
        <f t="shared" si="86"/>
        <v>179906079</v>
      </c>
      <c r="I546">
        <f t="shared" si="87"/>
        <v>4281</v>
      </c>
    </row>
    <row r="547" spans="1:9" x14ac:dyDescent="0.2">
      <c r="A547">
        <f t="shared" si="83"/>
        <v>526</v>
      </c>
      <c r="B547" t="b">
        <f t="shared" si="81"/>
        <v>0</v>
      </c>
      <c r="C547">
        <f t="shared" si="82"/>
        <v>365</v>
      </c>
      <c r="D547">
        <f t="shared" si="79"/>
        <v>191863</v>
      </c>
      <c r="E547">
        <f t="shared" si="84"/>
        <v>385</v>
      </c>
      <c r="F547">
        <f t="shared" si="85"/>
        <v>180272260</v>
      </c>
      <c r="G547">
        <f t="shared" si="80"/>
        <v>13</v>
      </c>
      <c r="H547">
        <f t="shared" si="86"/>
        <v>180266946</v>
      </c>
      <c r="I547">
        <f t="shared" si="87"/>
        <v>5314</v>
      </c>
    </row>
    <row r="548" spans="1:9" x14ac:dyDescent="0.2">
      <c r="A548">
        <f t="shared" si="83"/>
        <v>527</v>
      </c>
      <c r="B548" t="b">
        <f t="shared" si="81"/>
        <v>0</v>
      </c>
      <c r="C548">
        <f t="shared" si="82"/>
        <v>365</v>
      </c>
      <c r="D548">
        <f t="shared" si="79"/>
        <v>192213</v>
      </c>
      <c r="E548">
        <f t="shared" si="84"/>
        <v>350</v>
      </c>
      <c r="F548">
        <f t="shared" si="85"/>
        <v>180601260</v>
      </c>
      <c r="G548">
        <f t="shared" si="80"/>
        <v>12</v>
      </c>
      <c r="H548">
        <f t="shared" si="86"/>
        <v>180600054</v>
      </c>
      <c r="I548">
        <f t="shared" si="87"/>
        <v>1206</v>
      </c>
    </row>
    <row r="549" spans="1:9" x14ac:dyDescent="0.2">
      <c r="A549">
        <f t="shared" si="83"/>
        <v>528</v>
      </c>
      <c r="B549" t="b">
        <f t="shared" si="81"/>
        <v>1</v>
      </c>
      <c r="C549">
        <f t="shared" si="82"/>
        <v>366</v>
      </c>
      <c r="D549">
        <f t="shared" si="79"/>
        <v>192570</v>
      </c>
      <c r="E549">
        <f t="shared" si="84"/>
        <v>357</v>
      </c>
      <c r="F549">
        <f t="shared" si="85"/>
        <v>180936840</v>
      </c>
      <c r="G549">
        <f t="shared" si="80"/>
        <v>12</v>
      </c>
      <c r="H549">
        <f t="shared" si="86"/>
        <v>180933162</v>
      </c>
      <c r="I549">
        <f t="shared" si="87"/>
        <v>3678</v>
      </c>
    </row>
    <row r="550" spans="1:9" x14ac:dyDescent="0.2">
      <c r="A550">
        <f t="shared" si="83"/>
        <v>529</v>
      </c>
      <c r="B550" t="b">
        <f t="shared" si="81"/>
        <v>0</v>
      </c>
      <c r="C550">
        <f t="shared" si="82"/>
        <v>365</v>
      </c>
      <c r="D550">
        <f t="shared" si="79"/>
        <v>192955</v>
      </c>
      <c r="E550">
        <f t="shared" si="84"/>
        <v>385</v>
      </c>
      <c r="F550">
        <f t="shared" si="85"/>
        <v>181298740</v>
      </c>
      <c r="G550">
        <f t="shared" si="80"/>
        <v>13</v>
      </c>
      <c r="H550">
        <f t="shared" si="86"/>
        <v>181294029</v>
      </c>
      <c r="I550">
        <f t="shared" si="87"/>
        <v>4711</v>
      </c>
    </row>
    <row r="551" spans="1:9" x14ac:dyDescent="0.2">
      <c r="A551">
        <f t="shared" si="83"/>
        <v>530</v>
      </c>
      <c r="B551" t="b">
        <f t="shared" si="81"/>
        <v>0</v>
      </c>
      <c r="C551">
        <f t="shared" si="82"/>
        <v>365</v>
      </c>
      <c r="D551">
        <f t="shared" si="79"/>
        <v>193305</v>
      </c>
      <c r="E551">
        <f t="shared" si="84"/>
        <v>350</v>
      </c>
      <c r="F551">
        <f t="shared" si="85"/>
        <v>181627740</v>
      </c>
      <c r="G551">
        <f t="shared" si="80"/>
        <v>12</v>
      </c>
      <c r="H551">
        <f t="shared" si="86"/>
        <v>181627137</v>
      </c>
      <c r="I551">
        <f t="shared" si="87"/>
        <v>603</v>
      </c>
    </row>
    <row r="552" spans="1:9" x14ac:dyDescent="0.2">
      <c r="A552">
        <f t="shared" si="83"/>
        <v>531</v>
      </c>
      <c r="B552" t="b">
        <f t="shared" si="81"/>
        <v>0</v>
      </c>
      <c r="C552">
        <f t="shared" si="82"/>
        <v>365</v>
      </c>
      <c r="D552">
        <f t="shared" si="79"/>
        <v>193690</v>
      </c>
      <c r="E552">
        <f t="shared" si="84"/>
        <v>385</v>
      </c>
      <c r="F552">
        <f t="shared" si="85"/>
        <v>181989640</v>
      </c>
      <c r="G552">
        <f t="shared" si="80"/>
        <v>13</v>
      </c>
      <c r="H552">
        <f t="shared" si="86"/>
        <v>181988004</v>
      </c>
      <c r="I552">
        <f t="shared" si="87"/>
        <v>1636</v>
      </c>
    </row>
    <row r="553" spans="1:9" x14ac:dyDescent="0.2">
      <c r="A553">
        <f t="shared" si="83"/>
        <v>532</v>
      </c>
      <c r="B553" t="b">
        <f t="shared" si="81"/>
        <v>1</v>
      </c>
      <c r="C553">
        <f t="shared" si="82"/>
        <v>366</v>
      </c>
      <c r="D553">
        <f t="shared" si="79"/>
        <v>194047</v>
      </c>
      <c r="E553">
        <f t="shared" si="84"/>
        <v>357</v>
      </c>
      <c r="F553">
        <f t="shared" si="85"/>
        <v>182325220</v>
      </c>
      <c r="G553">
        <f t="shared" si="80"/>
        <v>12</v>
      </c>
      <c r="H553">
        <f t="shared" si="86"/>
        <v>182321112</v>
      </c>
      <c r="I553">
        <f t="shared" si="87"/>
        <v>4108</v>
      </c>
    </row>
    <row r="554" spans="1:9" x14ac:dyDescent="0.2">
      <c r="A554">
        <f t="shared" si="83"/>
        <v>533</v>
      </c>
      <c r="B554" t="b">
        <f t="shared" si="81"/>
        <v>0</v>
      </c>
      <c r="C554">
        <f t="shared" si="82"/>
        <v>365</v>
      </c>
      <c r="D554">
        <f t="shared" si="79"/>
        <v>194397</v>
      </c>
      <c r="E554">
        <f t="shared" si="84"/>
        <v>350</v>
      </c>
      <c r="F554">
        <f t="shared" si="85"/>
        <v>182654220</v>
      </c>
      <c r="G554">
        <f t="shared" si="80"/>
        <v>12</v>
      </c>
      <c r="H554">
        <f t="shared" si="86"/>
        <v>182654220</v>
      </c>
      <c r="I554">
        <f t="shared" si="87"/>
        <v>0</v>
      </c>
    </row>
    <row r="555" spans="1:9" x14ac:dyDescent="0.2">
      <c r="A555">
        <f t="shared" si="83"/>
        <v>534</v>
      </c>
      <c r="B555" t="b">
        <f t="shared" si="81"/>
        <v>0</v>
      </c>
      <c r="C555">
        <f t="shared" si="82"/>
        <v>365</v>
      </c>
      <c r="D555">
        <f t="shared" si="79"/>
        <v>194782</v>
      </c>
      <c r="E555">
        <f t="shared" si="84"/>
        <v>385</v>
      </c>
      <c r="F555">
        <f t="shared" si="85"/>
        <v>183016120</v>
      </c>
      <c r="G555">
        <f t="shared" si="80"/>
        <v>13</v>
      </c>
      <c r="H555">
        <f t="shared" si="86"/>
        <v>183015087</v>
      </c>
      <c r="I555">
        <f t="shared" si="87"/>
        <v>1033</v>
      </c>
    </row>
    <row r="556" spans="1:9" x14ac:dyDescent="0.2">
      <c r="A556">
        <f t="shared" si="83"/>
        <v>535</v>
      </c>
      <c r="B556" t="b">
        <f t="shared" si="81"/>
        <v>0</v>
      </c>
      <c r="C556">
        <f t="shared" si="82"/>
        <v>365</v>
      </c>
      <c r="D556">
        <f t="shared" si="79"/>
        <v>195139</v>
      </c>
      <c r="E556">
        <f t="shared" si="84"/>
        <v>357</v>
      </c>
      <c r="F556">
        <f t="shared" si="85"/>
        <v>183351700</v>
      </c>
      <c r="G556">
        <f t="shared" si="80"/>
        <v>12</v>
      </c>
      <c r="H556">
        <f t="shared" si="86"/>
        <v>183348195</v>
      </c>
      <c r="I556">
        <f t="shared" si="87"/>
        <v>3505</v>
      </c>
    </row>
    <row r="557" spans="1:9" x14ac:dyDescent="0.2">
      <c r="A557">
        <f t="shared" si="83"/>
        <v>536</v>
      </c>
      <c r="B557" t="b">
        <f t="shared" si="81"/>
        <v>1</v>
      </c>
      <c r="C557">
        <f t="shared" si="82"/>
        <v>366</v>
      </c>
      <c r="D557">
        <f t="shared" si="79"/>
        <v>195489</v>
      </c>
      <c r="E557">
        <f t="shared" si="84"/>
        <v>350</v>
      </c>
      <c r="F557">
        <f t="shared" si="85"/>
        <v>183680700</v>
      </c>
      <c r="G557">
        <f t="shared" si="80"/>
        <v>12</v>
      </c>
      <c r="H557">
        <f t="shared" si="86"/>
        <v>183681303</v>
      </c>
      <c r="I557">
        <f t="shared" si="87"/>
        <v>-603</v>
      </c>
    </row>
    <row r="558" spans="1:9" x14ac:dyDescent="0.2">
      <c r="A558">
        <f t="shared" si="83"/>
        <v>537</v>
      </c>
      <c r="B558" t="b">
        <f t="shared" si="81"/>
        <v>0</v>
      </c>
      <c r="C558">
        <f t="shared" si="82"/>
        <v>365</v>
      </c>
      <c r="D558">
        <f t="shared" si="79"/>
        <v>195874</v>
      </c>
      <c r="E558">
        <f t="shared" si="84"/>
        <v>385</v>
      </c>
      <c r="F558">
        <f t="shared" si="85"/>
        <v>184042600</v>
      </c>
      <c r="G558">
        <f t="shared" si="80"/>
        <v>13</v>
      </c>
      <c r="H558">
        <f t="shared" si="86"/>
        <v>184042170</v>
      </c>
      <c r="I558">
        <f t="shared" si="87"/>
        <v>430</v>
      </c>
    </row>
    <row r="559" spans="1:9" x14ac:dyDescent="0.2">
      <c r="A559">
        <f t="shared" si="83"/>
        <v>538</v>
      </c>
      <c r="B559" t="b">
        <f t="shared" si="81"/>
        <v>0</v>
      </c>
      <c r="C559">
        <f t="shared" si="82"/>
        <v>365</v>
      </c>
      <c r="D559">
        <f t="shared" si="79"/>
        <v>196231</v>
      </c>
      <c r="E559">
        <f t="shared" si="84"/>
        <v>357</v>
      </c>
      <c r="F559">
        <f t="shared" si="85"/>
        <v>184378180</v>
      </c>
      <c r="G559">
        <f t="shared" si="80"/>
        <v>12</v>
      </c>
      <c r="H559">
        <f t="shared" si="86"/>
        <v>184375278</v>
      </c>
      <c r="I559">
        <f t="shared" si="87"/>
        <v>2902</v>
      </c>
    </row>
    <row r="560" spans="1:9" x14ac:dyDescent="0.2">
      <c r="A560">
        <f t="shared" si="83"/>
        <v>539</v>
      </c>
      <c r="B560" t="b">
        <f t="shared" si="81"/>
        <v>0</v>
      </c>
      <c r="C560">
        <f t="shared" si="82"/>
        <v>365</v>
      </c>
      <c r="D560">
        <f t="shared" si="79"/>
        <v>196616</v>
      </c>
      <c r="E560">
        <f t="shared" si="84"/>
        <v>385</v>
      </c>
      <c r="F560">
        <f t="shared" si="85"/>
        <v>184740080</v>
      </c>
      <c r="G560">
        <f t="shared" si="80"/>
        <v>13</v>
      </c>
      <c r="H560">
        <f t="shared" si="86"/>
        <v>184736145</v>
      </c>
      <c r="I560">
        <f t="shared" si="87"/>
        <v>3935</v>
      </c>
    </row>
    <row r="561" spans="1:9" x14ac:dyDescent="0.2">
      <c r="A561">
        <f t="shared" si="83"/>
        <v>540</v>
      </c>
      <c r="B561" t="b">
        <f t="shared" si="81"/>
        <v>1</v>
      </c>
      <c r="C561">
        <f t="shared" si="82"/>
        <v>366</v>
      </c>
      <c r="D561">
        <f t="shared" si="79"/>
        <v>196966</v>
      </c>
      <c r="E561">
        <f t="shared" si="84"/>
        <v>350</v>
      </c>
      <c r="F561">
        <f t="shared" si="85"/>
        <v>185069080</v>
      </c>
      <c r="G561">
        <f t="shared" si="80"/>
        <v>12</v>
      </c>
      <c r="H561">
        <f t="shared" si="86"/>
        <v>185069253</v>
      </c>
      <c r="I561">
        <f t="shared" si="87"/>
        <v>-173</v>
      </c>
    </row>
    <row r="562" spans="1:9" x14ac:dyDescent="0.2">
      <c r="A562">
        <f t="shared" si="83"/>
        <v>541</v>
      </c>
      <c r="B562" t="b">
        <f t="shared" si="81"/>
        <v>0</v>
      </c>
      <c r="C562">
        <f t="shared" si="82"/>
        <v>365</v>
      </c>
      <c r="D562">
        <f t="shared" si="79"/>
        <v>197323</v>
      </c>
      <c r="E562">
        <f t="shared" si="84"/>
        <v>357</v>
      </c>
      <c r="F562">
        <f t="shared" si="85"/>
        <v>185404660</v>
      </c>
      <c r="G562">
        <f t="shared" si="80"/>
        <v>12</v>
      </c>
      <c r="H562">
        <f t="shared" si="86"/>
        <v>185402361</v>
      </c>
      <c r="I562">
        <f t="shared" si="87"/>
        <v>2299</v>
      </c>
    </row>
    <row r="563" spans="1:9" x14ac:dyDescent="0.2">
      <c r="A563">
        <f t="shared" si="83"/>
        <v>542</v>
      </c>
      <c r="B563" t="b">
        <f t="shared" si="81"/>
        <v>0</v>
      </c>
      <c r="C563">
        <f t="shared" si="82"/>
        <v>365</v>
      </c>
      <c r="D563">
        <f t="shared" si="79"/>
        <v>197708</v>
      </c>
      <c r="E563">
        <f t="shared" si="84"/>
        <v>385</v>
      </c>
      <c r="F563">
        <f t="shared" si="85"/>
        <v>185766560</v>
      </c>
      <c r="G563">
        <f t="shared" si="80"/>
        <v>13</v>
      </c>
      <c r="H563">
        <f t="shared" si="86"/>
        <v>185763228</v>
      </c>
      <c r="I563">
        <f t="shared" si="87"/>
        <v>3332</v>
      </c>
    </row>
    <row r="564" spans="1:9" x14ac:dyDescent="0.2">
      <c r="A564">
        <f t="shared" si="83"/>
        <v>543</v>
      </c>
      <c r="B564" t="b">
        <f t="shared" si="81"/>
        <v>0</v>
      </c>
      <c r="C564">
        <f t="shared" si="82"/>
        <v>365</v>
      </c>
      <c r="D564">
        <f t="shared" si="79"/>
        <v>198058</v>
      </c>
      <c r="E564">
        <f t="shared" si="84"/>
        <v>350</v>
      </c>
      <c r="F564">
        <f t="shared" si="85"/>
        <v>186095560</v>
      </c>
      <c r="G564">
        <f t="shared" si="80"/>
        <v>12</v>
      </c>
      <c r="H564">
        <f t="shared" si="86"/>
        <v>186096336</v>
      </c>
      <c r="I564">
        <f t="shared" si="87"/>
        <v>-776</v>
      </c>
    </row>
    <row r="565" spans="1:9" x14ac:dyDescent="0.2">
      <c r="A565">
        <f t="shared" si="83"/>
        <v>544</v>
      </c>
      <c r="B565" t="b">
        <f t="shared" si="81"/>
        <v>1</v>
      </c>
      <c r="C565">
        <f t="shared" si="82"/>
        <v>366</v>
      </c>
      <c r="D565">
        <f t="shared" si="79"/>
        <v>198415</v>
      </c>
      <c r="E565">
        <f t="shared" si="84"/>
        <v>357</v>
      </c>
      <c r="F565">
        <f t="shared" si="85"/>
        <v>186431140</v>
      </c>
      <c r="G565">
        <f t="shared" si="80"/>
        <v>12</v>
      </c>
      <c r="H565">
        <f t="shared" si="86"/>
        <v>186429444</v>
      </c>
      <c r="I565">
        <f t="shared" si="87"/>
        <v>1696</v>
      </c>
    </row>
    <row r="566" spans="1:9" x14ac:dyDescent="0.2">
      <c r="A566">
        <f t="shared" si="83"/>
        <v>545</v>
      </c>
      <c r="B566" t="b">
        <f t="shared" si="81"/>
        <v>0</v>
      </c>
      <c r="C566">
        <f t="shared" si="82"/>
        <v>365</v>
      </c>
      <c r="D566">
        <f t="shared" si="79"/>
        <v>198800</v>
      </c>
      <c r="E566">
        <f t="shared" si="84"/>
        <v>385</v>
      </c>
      <c r="F566">
        <f t="shared" si="85"/>
        <v>186793040</v>
      </c>
      <c r="G566">
        <f t="shared" si="80"/>
        <v>13</v>
      </c>
      <c r="H566">
        <f t="shared" si="86"/>
        <v>186790311</v>
      </c>
      <c r="I566">
        <f t="shared" si="87"/>
        <v>2729</v>
      </c>
    </row>
    <row r="567" spans="1:9" x14ac:dyDescent="0.2">
      <c r="A567">
        <f t="shared" si="83"/>
        <v>546</v>
      </c>
      <c r="B567" t="b">
        <f t="shared" si="81"/>
        <v>0</v>
      </c>
      <c r="C567">
        <f t="shared" si="82"/>
        <v>365</v>
      </c>
      <c r="D567">
        <f t="shared" si="79"/>
        <v>199157</v>
      </c>
      <c r="E567">
        <f t="shared" si="84"/>
        <v>357</v>
      </c>
      <c r="F567">
        <f t="shared" si="85"/>
        <v>187128620</v>
      </c>
      <c r="G567">
        <f t="shared" si="80"/>
        <v>12</v>
      </c>
      <c r="H567">
        <f t="shared" si="86"/>
        <v>187123419</v>
      </c>
      <c r="I567">
        <f t="shared" si="87"/>
        <v>5201</v>
      </c>
    </row>
    <row r="568" spans="1:9" x14ac:dyDescent="0.2">
      <c r="A568">
        <f t="shared" si="83"/>
        <v>547</v>
      </c>
      <c r="B568" t="b">
        <f t="shared" si="81"/>
        <v>0</v>
      </c>
      <c r="C568">
        <f t="shared" si="82"/>
        <v>365</v>
      </c>
      <c r="D568">
        <f t="shared" si="79"/>
        <v>199507</v>
      </c>
      <c r="E568">
        <f t="shared" si="84"/>
        <v>350</v>
      </c>
      <c r="F568">
        <f t="shared" si="85"/>
        <v>187457620</v>
      </c>
      <c r="G568">
        <f t="shared" si="80"/>
        <v>12</v>
      </c>
      <c r="H568">
        <f t="shared" si="86"/>
        <v>187456527</v>
      </c>
      <c r="I568">
        <f t="shared" si="87"/>
        <v>1093</v>
      </c>
    </row>
    <row r="569" spans="1:9" x14ac:dyDescent="0.2">
      <c r="A569">
        <f t="shared" si="83"/>
        <v>548</v>
      </c>
      <c r="B569" t="b">
        <f t="shared" si="81"/>
        <v>1</v>
      </c>
      <c r="C569">
        <f t="shared" si="82"/>
        <v>366</v>
      </c>
      <c r="D569">
        <f t="shared" si="79"/>
        <v>199892</v>
      </c>
      <c r="E569">
        <f t="shared" si="84"/>
        <v>385</v>
      </c>
      <c r="F569">
        <f t="shared" si="85"/>
        <v>187819520</v>
      </c>
      <c r="G569">
        <f t="shared" si="80"/>
        <v>13</v>
      </c>
      <c r="H569">
        <f t="shared" si="86"/>
        <v>187817394</v>
      </c>
      <c r="I569">
        <f t="shared" si="87"/>
        <v>2126</v>
      </c>
    </row>
    <row r="570" spans="1:9" x14ac:dyDescent="0.2">
      <c r="A570">
        <f t="shared" si="83"/>
        <v>549</v>
      </c>
      <c r="B570" t="b">
        <f t="shared" si="81"/>
        <v>0</v>
      </c>
      <c r="C570">
        <f t="shared" si="82"/>
        <v>365</v>
      </c>
      <c r="D570">
        <f t="shared" si="79"/>
        <v>200249</v>
      </c>
      <c r="E570">
        <f t="shared" si="84"/>
        <v>357</v>
      </c>
      <c r="F570">
        <f t="shared" si="85"/>
        <v>188155100</v>
      </c>
      <c r="G570">
        <f t="shared" si="80"/>
        <v>12</v>
      </c>
      <c r="H570">
        <f t="shared" si="86"/>
        <v>188150502</v>
      </c>
      <c r="I570">
        <f t="shared" si="87"/>
        <v>4598</v>
      </c>
    </row>
    <row r="571" spans="1:9" x14ac:dyDescent="0.2">
      <c r="A571">
        <f t="shared" si="83"/>
        <v>550</v>
      </c>
      <c r="B571" t="b">
        <f t="shared" si="81"/>
        <v>0</v>
      </c>
      <c r="C571">
        <f t="shared" si="82"/>
        <v>365</v>
      </c>
      <c r="D571">
        <f t="shared" si="79"/>
        <v>200634</v>
      </c>
      <c r="E571">
        <f t="shared" si="84"/>
        <v>385</v>
      </c>
      <c r="F571">
        <f t="shared" si="85"/>
        <v>188517000</v>
      </c>
      <c r="G571">
        <f t="shared" si="80"/>
        <v>13</v>
      </c>
      <c r="H571">
        <f t="shared" si="86"/>
        <v>188511369</v>
      </c>
      <c r="I571">
        <f t="shared" si="87"/>
        <v>5631</v>
      </c>
    </row>
    <row r="572" spans="1:9" x14ac:dyDescent="0.2">
      <c r="A572">
        <f t="shared" si="83"/>
        <v>551</v>
      </c>
      <c r="B572" t="b">
        <f t="shared" si="81"/>
        <v>0</v>
      </c>
      <c r="C572">
        <f t="shared" si="82"/>
        <v>365</v>
      </c>
      <c r="D572">
        <f t="shared" si="79"/>
        <v>200984</v>
      </c>
      <c r="E572">
        <f t="shared" si="84"/>
        <v>350</v>
      </c>
      <c r="F572">
        <f t="shared" si="85"/>
        <v>188846000</v>
      </c>
      <c r="G572">
        <f t="shared" si="80"/>
        <v>12</v>
      </c>
      <c r="H572">
        <f t="shared" si="86"/>
        <v>188844477</v>
      </c>
      <c r="I572">
        <f t="shared" si="87"/>
        <v>1523</v>
      </c>
    </row>
    <row r="573" spans="1:9" x14ac:dyDescent="0.2">
      <c r="A573">
        <f t="shared" si="83"/>
        <v>552</v>
      </c>
      <c r="B573" t="b">
        <f t="shared" si="81"/>
        <v>1</v>
      </c>
      <c r="C573">
        <f t="shared" si="82"/>
        <v>366</v>
      </c>
      <c r="D573">
        <f t="shared" si="79"/>
        <v>201341</v>
      </c>
      <c r="E573">
        <f t="shared" si="84"/>
        <v>357</v>
      </c>
      <c r="F573">
        <f t="shared" si="85"/>
        <v>189181580</v>
      </c>
      <c r="G573">
        <f t="shared" si="80"/>
        <v>12</v>
      </c>
      <c r="H573">
        <f t="shared" si="86"/>
        <v>189177585</v>
      </c>
      <c r="I573">
        <f t="shared" si="87"/>
        <v>3995</v>
      </c>
    </row>
    <row r="574" spans="1:9" x14ac:dyDescent="0.2">
      <c r="A574">
        <f t="shared" si="83"/>
        <v>553</v>
      </c>
      <c r="B574" t="b">
        <f t="shared" si="81"/>
        <v>0</v>
      </c>
      <c r="C574">
        <f t="shared" si="82"/>
        <v>365</v>
      </c>
      <c r="D574">
        <f t="shared" si="79"/>
        <v>201726</v>
      </c>
      <c r="E574">
        <f t="shared" si="84"/>
        <v>385</v>
      </c>
      <c r="F574">
        <f t="shared" si="85"/>
        <v>189543480</v>
      </c>
      <c r="G574">
        <f t="shared" si="80"/>
        <v>13</v>
      </c>
      <c r="H574">
        <f t="shared" si="86"/>
        <v>189538452</v>
      </c>
      <c r="I574">
        <f t="shared" si="87"/>
        <v>5028</v>
      </c>
    </row>
    <row r="575" spans="1:9" x14ac:dyDescent="0.2">
      <c r="A575">
        <f t="shared" si="83"/>
        <v>554</v>
      </c>
      <c r="B575" t="b">
        <f t="shared" si="81"/>
        <v>0</v>
      </c>
      <c r="C575">
        <f t="shared" si="82"/>
        <v>365</v>
      </c>
      <c r="D575">
        <f t="shared" si="79"/>
        <v>202076</v>
      </c>
      <c r="E575">
        <f t="shared" si="84"/>
        <v>350</v>
      </c>
      <c r="F575">
        <f t="shared" si="85"/>
        <v>189872480</v>
      </c>
      <c r="G575">
        <f t="shared" si="80"/>
        <v>12</v>
      </c>
      <c r="H575">
        <f t="shared" si="86"/>
        <v>189871560</v>
      </c>
      <c r="I575">
        <f t="shared" si="87"/>
        <v>920</v>
      </c>
    </row>
    <row r="576" spans="1:9" x14ac:dyDescent="0.2">
      <c r="A576">
        <f t="shared" si="83"/>
        <v>555</v>
      </c>
      <c r="B576" t="b">
        <f t="shared" si="81"/>
        <v>0</v>
      </c>
      <c r="C576">
        <f t="shared" si="82"/>
        <v>365</v>
      </c>
      <c r="D576">
        <f t="shared" si="79"/>
        <v>202433</v>
      </c>
      <c r="E576">
        <f t="shared" si="84"/>
        <v>357</v>
      </c>
      <c r="F576">
        <f t="shared" si="85"/>
        <v>190208060</v>
      </c>
      <c r="G576">
        <f t="shared" si="80"/>
        <v>12</v>
      </c>
      <c r="H576">
        <f t="shared" si="86"/>
        <v>190204668</v>
      </c>
      <c r="I576">
        <f t="shared" si="87"/>
        <v>3392</v>
      </c>
    </row>
    <row r="577" spans="1:9" x14ac:dyDescent="0.2">
      <c r="A577">
        <f t="shared" si="83"/>
        <v>556</v>
      </c>
      <c r="B577" t="b">
        <f t="shared" si="81"/>
        <v>1</v>
      </c>
      <c r="C577">
        <f t="shared" si="82"/>
        <v>366</v>
      </c>
      <c r="D577">
        <f t="shared" si="79"/>
        <v>202818</v>
      </c>
      <c r="E577">
        <f t="shared" si="84"/>
        <v>385</v>
      </c>
      <c r="F577">
        <f t="shared" si="85"/>
        <v>190569960</v>
      </c>
      <c r="G577">
        <f t="shared" si="80"/>
        <v>13</v>
      </c>
      <c r="H577">
        <f t="shared" si="86"/>
        <v>190565535</v>
      </c>
      <c r="I577">
        <f t="shared" si="87"/>
        <v>4425</v>
      </c>
    </row>
    <row r="578" spans="1:9" x14ac:dyDescent="0.2">
      <c r="A578">
        <f t="shared" si="83"/>
        <v>557</v>
      </c>
      <c r="B578" t="b">
        <f t="shared" si="81"/>
        <v>0</v>
      </c>
      <c r="C578">
        <f t="shared" si="82"/>
        <v>365</v>
      </c>
      <c r="D578">
        <f t="shared" si="79"/>
        <v>203168</v>
      </c>
      <c r="E578">
        <f t="shared" si="84"/>
        <v>350</v>
      </c>
      <c r="F578">
        <f t="shared" si="85"/>
        <v>190898960</v>
      </c>
      <c r="G578">
        <f t="shared" si="80"/>
        <v>12</v>
      </c>
      <c r="H578">
        <f t="shared" si="86"/>
        <v>190898643</v>
      </c>
      <c r="I578">
        <f t="shared" si="87"/>
        <v>317</v>
      </c>
    </row>
    <row r="579" spans="1:9" x14ac:dyDescent="0.2">
      <c r="A579">
        <f t="shared" si="83"/>
        <v>558</v>
      </c>
      <c r="B579" t="b">
        <f t="shared" si="81"/>
        <v>0</v>
      </c>
      <c r="C579">
        <f t="shared" si="82"/>
        <v>365</v>
      </c>
      <c r="D579">
        <f t="shared" si="79"/>
        <v>203553</v>
      </c>
      <c r="E579">
        <f t="shared" si="84"/>
        <v>385</v>
      </c>
      <c r="F579">
        <f t="shared" si="85"/>
        <v>191260860</v>
      </c>
      <c r="G579">
        <f t="shared" si="80"/>
        <v>13</v>
      </c>
      <c r="H579">
        <f t="shared" si="86"/>
        <v>191259510</v>
      </c>
      <c r="I579">
        <f t="shared" si="87"/>
        <v>1350</v>
      </c>
    </row>
    <row r="580" spans="1:9" x14ac:dyDescent="0.2">
      <c r="A580">
        <f t="shared" si="83"/>
        <v>559</v>
      </c>
      <c r="B580" t="b">
        <f t="shared" si="81"/>
        <v>0</v>
      </c>
      <c r="C580">
        <f t="shared" si="82"/>
        <v>365</v>
      </c>
      <c r="D580">
        <f t="shared" si="79"/>
        <v>203910</v>
      </c>
      <c r="E580">
        <f t="shared" si="84"/>
        <v>357</v>
      </c>
      <c r="F580">
        <f t="shared" si="85"/>
        <v>191596440</v>
      </c>
      <c r="G580">
        <f t="shared" si="80"/>
        <v>12</v>
      </c>
      <c r="H580">
        <f t="shared" si="86"/>
        <v>191592618</v>
      </c>
      <c r="I580">
        <f t="shared" si="87"/>
        <v>3822</v>
      </c>
    </row>
    <row r="581" spans="1:9" x14ac:dyDescent="0.2">
      <c r="A581">
        <f t="shared" si="83"/>
        <v>560</v>
      </c>
      <c r="B581" t="b">
        <f t="shared" si="81"/>
        <v>1</v>
      </c>
      <c r="C581">
        <f t="shared" si="82"/>
        <v>366</v>
      </c>
      <c r="D581">
        <f t="shared" si="79"/>
        <v>204260</v>
      </c>
      <c r="E581">
        <f t="shared" si="84"/>
        <v>350</v>
      </c>
      <c r="F581">
        <f t="shared" si="85"/>
        <v>191925440</v>
      </c>
      <c r="G581">
        <f t="shared" si="80"/>
        <v>12</v>
      </c>
      <c r="H581">
        <f t="shared" si="86"/>
        <v>191925726</v>
      </c>
      <c r="I581">
        <f t="shared" si="87"/>
        <v>-286</v>
      </c>
    </row>
    <row r="582" spans="1:9" x14ac:dyDescent="0.2">
      <c r="A582">
        <f t="shared" si="83"/>
        <v>561</v>
      </c>
      <c r="B582" t="b">
        <f t="shared" si="81"/>
        <v>0</v>
      </c>
      <c r="C582">
        <f t="shared" si="82"/>
        <v>365</v>
      </c>
      <c r="D582">
        <f t="shared" si="79"/>
        <v>204645</v>
      </c>
      <c r="E582">
        <f t="shared" si="84"/>
        <v>385</v>
      </c>
      <c r="F582">
        <f t="shared" si="85"/>
        <v>192287340</v>
      </c>
      <c r="G582">
        <f t="shared" si="80"/>
        <v>13</v>
      </c>
      <c r="H582">
        <f t="shared" si="86"/>
        <v>192286593</v>
      </c>
      <c r="I582">
        <f t="shared" si="87"/>
        <v>747</v>
      </c>
    </row>
    <row r="583" spans="1:9" x14ac:dyDescent="0.2">
      <c r="A583">
        <f t="shared" si="83"/>
        <v>562</v>
      </c>
      <c r="B583" t="b">
        <f t="shared" si="81"/>
        <v>0</v>
      </c>
      <c r="C583">
        <f t="shared" si="82"/>
        <v>365</v>
      </c>
      <c r="D583">
        <f t="shared" si="79"/>
        <v>205002</v>
      </c>
      <c r="E583">
        <f t="shared" si="84"/>
        <v>357</v>
      </c>
      <c r="F583">
        <f t="shared" si="85"/>
        <v>192622920</v>
      </c>
      <c r="G583">
        <f t="shared" si="80"/>
        <v>12</v>
      </c>
      <c r="H583">
        <f t="shared" si="86"/>
        <v>192619701</v>
      </c>
      <c r="I583">
        <f t="shared" si="87"/>
        <v>3219</v>
      </c>
    </row>
    <row r="584" spans="1:9" x14ac:dyDescent="0.2">
      <c r="A584">
        <f t="shared" si="83"/>
        <v>563</v>
      </c>
      <c r="B584" t="b">
        <f t="shared" si="81"/>
        <v>0</v>
      </c>
      <c r="C584">
        <f t="shared" si="82"/>
        <v>365</v>
      </c>
      <c r="D584">
        <f t="shared" si="79"/>
        <v>205352</v>
      </c>
      <c r="E584">
        <f t="shared" si="84"/>
        <v>350</v>
      </c>
      <c r="F584">
        <f t="shared" si="85"/>
        <v>192951920</v>
      </c>
      <c r="G584">
        <f t="shared" si="80"/>
        <v>12</v>
      </c>
      <c r="H584">
        <f t="shared" si="86"/>
        <v>192952809</v>
      </c>
      <c r="I584">
        <f t="shared" si="87"/>
        <v>-889</v>
      </c>
    </row>
    <row r="585" spans="1:9" x14ac:dyDescent="0.2">
      <c r="A585">
        <f t="shared" si="83"/>
        <v>564</v>
      </c>
      <c r="B585" t="b">
        <f t="shared" si="81"/>
        <v>1</v>
      </c>
      <c r="C585">
        <f t="shared" si="82"/>
        <v>366</v>
      </c>
      <c r="D585">
        <f t="shared" si="79"/>
        <v>205737</v>
      </c>
      <c r="E585">
        <f t="shared" si="84"/>
        <v>385</v>
      </c>
      <c r="F585">
        <f t="shared" si="85"/>
        <v>193313820</v>
      </c>
      <c r="G585">
        <f t="shared" si="80"/>
        <v>13</v>
      </c>
      <c r="H585">
        <f t="shared" si="86"/>
        <v>193313676</v>
      </c>
      <c r="I585">
        <f t="shared" si="87"/>
        <v>144</v>
      </c>
    </row>
    <row r="586" spans="1:9" x14ac:dyDescent="0.2">
      <c r="A586">
        <f t="shared" si="83"/>
        <v>565</v>
      </c>
      <c r="B586" t="b">
        <f t="shared" si="81"/>
        <v>0</v>
      </c>
      <c r="C586">
        <f t="shared" si="82"/>
        <v>365</v>
      </c>
      <c r="D586">
        <f t="shared" si="79"/>
        <v>206094</v>
      </c>
      <c r="E586">
        <f t="shared" si="84"/>
        <v>357</v>
      </c>
      <c r="F586">
        <f t="shared" si="85"/>
        <v>193649400</v>
      </c>
      <c r="G586">
        <f t="shared" si="80"/>
        <v>12</v>
      </c>
      <c r="H586">
        <f t="shared" si="86"/>
        <v>193646784</v>
      </c>
      <c r="I586">
        <f t="shared" si="87"/>
        <v>2616</v>
      </c>
    </row>
    <row r="587" spans="1:9" x14ac:dyDescent="0.2">
      <c r="A587">
        <f t="shared" si="83"/>
        <v>566</v>
      </c>
      <c r="B587" t="b">
        <f t="shared" si="81"/>
        <v>0</v>
      </c>
      <c r="C587">
        <f t="shared" si="82"/>
        <v>365</v>
      </c>
      <c r="D587">
        <f t="shared" si="79"/>
        <v>206451</v>
      </c>
      <c r="E587">
        <f t="shared" si="84"/>
        <v>357</v>
      </c>
      <c r="F587">
        <f t="shared" si="85"/>
        <v>193984980</v>
      </c>
      <c r="G587">
        <f t="shared" si="80"/>
        <v>12</v>
      </c>
      <c r="H587">
        <f t="shared" si="86"/>
        <v>193979892</v>
      </c>
      <c r="I587">
        <f t="shared" si="87"/>
        <v>5088</v>
      </c>
    </row>
    <row r="588" spans="1:9" x14ac:dyDescent="0.2">
      <c r="A588">
        <f t="shared" si="83"/>
        <v>567</v>
      </c>
      <c r="B588" t="b">
        <f t="shared" si="81"/>
        <v>0</v>
      </c>
      <c r="C588">
        <f t="shared" si="82"/>
        <v>365</v>
      </c>
      <c r="D588">
        <f t="shared" si="79"/>
        <v>206829</v>
      </c>
      <c r="E588">
        <f t="shared" si="84"/>
        <v>378</v>
      </c>
      <c r="F588">
        <f t="shared" si="85"/>
        <v>194340300</v>
      </c>
      <c r="G588">
        <f t="shared" si="80"/>
        <v>13</v>
      </c>
      <c r="H588">
        <f t="shared" si="86"/>
        <v>194340759</v>
      </c>
      <c r="I588">
        <f t="shared" si="87"/>
        <v>-459</v>
      </c>
    </row>
    <row r="589" spans="1:9" x14ac:dyDescent="0.2">
      <c r="A589">
        <f t="shared" si="83"/>
        <v>568</v>
      </c>
      <c r="B589" t="b">
        <f t="shared" si="81"/>
        <v>1</v>
      </c>
      <c r="C589">
        <f t="shared" si="82"/>
        <v>366</v>
      </c>
      <c r="D589">
        <f t="shared" si="79"/>
        <v>207186</v>
      </c>
      <c r="E589">
        <f t="shared" si="84"/>
        <v>357</v>
      </c>
      <c r="F589">
        <f t="shared" si="85"/>
        <v>194675880</v>
      </c>
      <c r="G589">
        <f t="shared" si="80"/>
        <v>12</v>
      </c>
      <c r="H589">
        <f t="shared" si="86"/>
        <v>194673867</v>
      </c>
      <c r="I589">
        <f t="shared" si="87"/>
        <v>2013</v>
      </c>
    </row>
    <row r="590" spans="1:9" x14ac:dyDescent="0.2">
      <c r="A590">
        <f t="shared" si="83"/>
        <v>569</v>
      </c>
      <c r="B590" t="b">
        <f t="shared" si="81"/>
        <v>0</v>
      </c>
      <c r="C590">
        <f t="shared" si="82"/>
        <v>365</v>
      </c>
      <c r="D590">
        <f t="shared" si="79"/>
        <v>207571</v>
      </c>
      <c r="E590">
        <f t="shared" si="84"/>
        <v>385</v>
      </c>
      <c r="F590">
        <f t="shared" si="85"/>
        <v>195037780</v>
      </c>
      <c r="G590">
        <f t="shared" si="80"/>
        <v>13</v>
      </c>
      <c r="H590">
        <f t="shared" si="86"/>
        <v>195034734</v>
      </c>
      <c r="I590">
        <f t="shared" si="87"/>
        <v>3046</v>
      </c>
    </row>
    <row r="591" spans="1:9" x14ac:dyDescent="0.2">
      <c r="A591">
        <f t="shared" si="83"/>
        <v>570</v>
      </c>
      <c r="B591" t="b">
        <f t="shared" si="81"/>
        <v>0</v>
      </c>
      <c r="C591">
        <f t="shared" si="82"/>
        <v>365</v>
      </c>
      <c r="D591">
        <f t="shared" si="79"/>
        <v>207921</v>
      </c>
      <c r="E591">
        <f t="shared" si="84"/>
        <v>350</v>
      </c>
      <c r="F591">
        <f t="shared" si="85"/>
        <v>195366780</v>
      </c>
      <c r="G591">
        <f t="shared" si="80"/>
        <v>12</v>
      </c>
      <c r="H591">
        <f t="shared" si="86"/>
        <v>195367842</v>
      </c>
      <c r="I591">
        <f t="shared" si="87"/>
        <v>-1062</v>
      </c>
    </row>
  </sheetData>
  <phoneticPr fontId="0" type="noConversion"/>
  <hyperlinks>
    <hyperlink ref="A3" r:id="rId1" xr:uid="{85311F45-2419-4E46-9B8F-EE35A8624865}"/>
  </hyperlinks>
  <pageMargins left="0.75" right="0.75" top="1" bottom="1" header="0.5" footer="0.5"/>
  <pageSetup orientation="portrait" horizontalDpi="1200" verticalDpi="120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F28"/>
  <sheetViews>
    <sheetView zoomScale="2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7.7109375" bestFit="1" customWidth="1"/>
    <col min="2" max="2" width="10.85546875" bestFit="1" customWidth="1"/>
    <col min="3" max="3" width="13.7109375" bestFit="1" customWidth="1"/>
    <col min="4" max="4" width="10.5703125" bestFit="1" customWidth="1"/>
    <col min="5" max="5" width="9.28515625" bestFit="1" customWidth="1"/>
    <col min="6" max="6" width="5.140625" bestFit="1" customWidth="1"/>
  </cols>
  <sheetData>
    <row r="1" spans="1:6" x14ac:dyDescent="0.2">
      <c r="A1" s="4" t="s">
        <v>60</v>
      </c>
      <c r="B1" s="4" t="s">
        <v>58</v>
      </c>
      <c r="C1" s="4" t="s">
        <v>63</v>
      </c>
      <c r="D1" s="4" t="s">
        <v>1</v>
      </c>
      <c r="E1" s="4" t="s">
        <v>3</v>
      </c>
      <c r="F1" s="4" t="s">
        <v>35</v>
      </c>
    </row>
    <row r="2" spans="1:6" x14ac:dyDescent="0.2">
      <c r="A2">
        <f>StartSolar</f>
        <v>26</v>
      </c>
      <c r="B2">
        <v>1</v>
      </c>
      <c r="C2">
        <f>LOOKUP(A2,Data!A$22:A$591,Data!F$22:F$591)</f>
        <v>8606640</v>
      </c>
      <c r="D2">
        <f>LOOKUP(A2,Data!A$22:A$591,Data!H$22:H$591)</f>
        <v>8605290</v>
      </c>
      <c r="E2">
        <f>C2-D2</f>
        <v>1350</v>
      </c>
      <c r="F2" s="11">
        <v>1500</v>
      </c>
    </row>
    <row r="3" spans="1:6" x14ac:dyDescent="0.2">
      <c r="A3">
        <f>A2+28</f>
        <v>54</v>
      </c>
      <c r="B3">
        <f>MOD(B2,28)+1</f>
        <v>2</v>
      </c>
      <c r="C3">
        <f>LOOKUP(A3,Data!A$22:A$591,Data!F$22:F$591)</f>
        <v>18213440</v>
      </c>
      <c r="D3">
        <f>LOOKUP(A3,Data!A$22:A$591,Data!H$22:H$591)</f>
        <v>18209904</v>
      </c>
      <c r="E3">
        <f>C3-D3</f>
        <v>3536</v>
      </c>
      <c r="F3">
        <f>F2</f>
        <v>1500</v>
      </c>
    </row>
    <row r="4" spans="1:6" x14ac:dyDescent="0.2">
      <c r="A4">
        <f t="shared" ref="A4:A28" si="0">A3+28</f>
        <v>82</v>
      </c>
      <c r="B4">
        <f t="shared" ref="B4:B28" si="1">MOD(B3,28)+1</f>
        <v>3</v>
      </c>
      <c r="C4">
        <f>LOOKUP(A4,Data!A$22:A$591,Data!F$22:F$591)</f>
        <v>27813660</v>
      </c>
      <c r="D4">
        <f>LOOKUP(A4,Data!A$22:A$591,Data!H$22:H$591)</f>
        <v>27814518</v>
      </c>
      <c r="E4">
        <f t="shared" ref="E4:E28" si="2">C4-D4</f>
        <v>-858</v>
      </c>
      <c r="F4">
        <f t="shared" ref="F4:F28" si="3">F3</f>
        <v>1500</v>
      </c>
    </row>
    <row r="5" spans="1:6" x14ac:dyDescent="0.2">
      <c r="A5">
        <f t="shared" si="0"/>
        <v>110</v>
      </c>
      <c r="B5">
        <f t="shared" si="1"/>
        <v>4</v>
      </c>
      <c r="C5">
        <f>LOOKUP(A5,Data!A$22:A$591,Data!F$22:F$591)</f>
        <v>37420460</v>
      </c>
      <c r="D5">
        <f>LOOKUP(A5,Data!A$22:A$591,Data!H$22:H$591)</f>
        <v>37419132</v>
      </c>
      <c r="E5">
        <f t="shared" si="2"/>
        <v>1328</v>
      </c>
      <c r="F5">
        <f t="shared" si="3"/>
        <v>1500</v>
      </c>
    </row>
    <row r="6" spans="1:6" x14ac:dyDescent="0.2">
      <c r="A6">
        <f t="shared" si="0"/>
        <v>138</v>
      </c>
      <c r="B6">
        <f t="shared" si="1"/>
        <v>5</v>
      </c>
      <c r="C6">
        <f>LOOKUP(A6,Data!A$22:A$591,Data!F$22:F$591)</f>
        <v>47053580</v>
      </c>
      <c r="D6">
        <f>LOOKUP(A6,Data!A$22:A$591,Data!H$22:H$591)</f>
        <v>47051505</v>
      </c>
      <c r="E6">
        <f t="shared" si="2"/>
        <v>2075</v>
      </c>
      <c r="F6">
        <f t="shared" si="3"/>
        <v>1500</v>
      </c>
    </row>
    <row r="7" spans="1:6" x14ac:dyDescent="0.2">
      <c r="A7">
        <f t="shared" si="0"/>
        <v>166</v>
      </c>
      <c r="B7">
        <f t="shared" si="1"/>
        <v>6</v>
      </c>
      <c r="C7">
        <f>LOOKUP(A7,Data!A$22:A$591,Data!F$22:F$591)</f>
        <v>56660380</v>
      </c>
      <c r="D7">
        <f>LOOKUP(A7,Data!A$22:A$591,Data!H$22:H$591)</f>
        <v>56656119</v>
      </c>
      <c r="E7">
        <f t="shared" si="2"/>
        <v>4261</v>
      </c>
      <c r="F7">
        <f t="shared" si="3"/>
        <v>1500</v>
      </c>
    </row>
    <row r="8" spans="1:6" x14ac:dyDescent="0.2">
      <c r="A8">
        <f t="shared" si="0"/>
        <v>194</v>
      </c>
      <c r="B8">
        <f t="shared" si="1"/>
        <v>7</v>
      </c>
      <c r="C8">
        <f>LOOKUP(A8,Data!A$22:A$591,Data!F$22:F$591)</f>
        <v>66260600</v>
      </c>
      <c r="D8">
        <f>LOOKUP(A8,Data!A$22:A$591,Data!H$22:H$591)</f>
        <v>66260733</v>
      </c>
      <c r="E8">
        <f t="shared" si="2"/>
        <v>-133</v>
      </c>
      <c r="F8">
        <f t="shared" si="3"/>
        <v>1500</v>
      </c>
    </row>
    <row r="9" spans="1:6" x14ac:dyDescent="0.2">
      <c r="A9">
        <f t="shared" si="0"/>
        <v>222</v>
      </c>
      <c r="B9">
        <f t="shared" si="1"/>
        <v>8</v>
      </c>
      <c r="C9">
        <f>LOOKUP(A9,Data!A$22:A$591,Data!F$22:F$591)</f>
        <v>75893720</v>
      </c>
      <c r="D9">
        <f>LOOKUP(A9,Data!A$22:A$591,Data!H$22:H$591)</f>
        <v>75893106</v>
      </c>
      <c r="E9">
        <f t="shared" si="2"/>
        <v>614</v>
      </c>
      <c r="F9">
        <f t="shared" si="3"/>
        <v>1500</v>
      </c>
    </row>
    <row r="10" spans="1:6" x14ac:dyDescent="0.2">
      <c r="A10">
        <f t="shared" si="0"/>
        <v>250</v>
      </c>
      <c r="B10">
        <f t="shared" si="1"/>
        <v>9</v>
      </c>
      <c r="C10">
        <f>LOOKUP(A10,Data!A$22:A$591,Data!F$22:F$591)</f>
        <v>85500520</v>
      </c>
      <c r="D10">
        <f>LOOKUP(A10,Data!A$22:A$591,Data!H$22:H$591)</f>
        <v>85497720</v>
      </c>
      <c r="E10">
        <f t="shared" si="2"/>
        <v>2800</v>
      </c>
      <c r="F10">
        <f t="shared" si="3"/>
        <v>1500</v>
      </c>
    </row>
    <row r="11" spans="1:6" x14ac:dyDescent="0.2">
      <c r="A11">
        <f t="shared" si="0"/>
        <v>278</v>
      </c>
      <c r="B11">
        <f t="shared" si="1"/>
        <v>10</v>
      </c>
      <c r="C11">
        <f>LOOKUP(A11,Data!A$22:A$591,Data!F$22:F$591)</f>
        <v>95107320</v>
      </c>
      <c r="D11">
        <f>LOOKUP(A11,Data!A$22:A$591,Data!H$22:H$591)</f>
        <v>95102334</v>
      </c>
      <c r="E11">
        <f t="shared" si="2"/>
        <v>4986</v>
      </c>
      <c r="F11">
        <f t="shared" si="3"/>
        <v>1500</v>
      </c>
    </row>
    <row r="12" spans="1:6" x14ac:dyDescent="0.2">
      <c r="A12">
        <f t="shared" si="0"/>
        <v>306</v>
      </c>
      <c r="B12">
        <f t="shared" si="1"/>
        <v>11</v>
      </c>
      <c r="C12">
        <f>LOOKUP(A12,Data!A$22:A$591,Data!F$22:F$591)</f>
        <v>104733860</v>
      </c>
      <c r="D12">
        <f>LOOKUP(A12,Data!A$22:A$591,Data!H$22:H$591)</f>
        <v>104734707</v>
      </c>
      <c r="E12">
        <f t="shared" si="2"/>
        <v>-847</v>
      </c>
      <c r="F12">
        <f t="shared" si="3"/>
        <v>1500</v>
      </c>
    </row>
    <row r="13" spans="1:6" x14ac:dyDescent="0.2">
      <c r="A13">
        <f t="shared" si="0"/>
        <v>334</v>
      </c>
      <c r="B13">
        <f t="shared" si="1"/>
        <v>12</v>
      </c>
      <c r="C13">
        <f>LOOKUP(A13,Data!A$22:A$591,Data!F$22:F$591)</f>
        <v>114340660</v>
      </c>
      <c r="D13">
        <f>LOOKUP(A13,Data!A$22:A$591,Data!H$22:H$591)</f>
        <v>114339321</v>
      </c>
      <c r="E13">
        <f t="shared" si="2"/>
        <v>1339</v>
      </c>
      <c r="F13">
        <f t="shared" si="3"/>
        <v>1500</v>
      </c>
    </row>
    <row r="14" spans="1:6" x14ac:dyDescent="0.2">
      <c r="A14">
        <f t="shared" si="0"/>
        <v>362</v>
      </c>
      <c r="B14">
        <f t="shared" si="1"/>
        <v>13</v>
      </c>
      <c r="C14">
        <f>LOOKUP(A14,Data!A$22:A$591,Data!F$22:F$591)</f>
        <v>123947460</v>
      </c>
      <c r="D14">
        <f>LOOKUP(A14,Data!A$22:A$591,Data!H$22:H$591)</f>
        <v>123943935</v>
      </c>
      <c r="E14">
        <f t="shared" si="2"/>
        <v>3525</v>
      </c>
      <c r="F14">
        <f t="shared" si="3"/>
        <v>1500</v>
      </c>
    </row>
    <row r="15" spans="1:6" x14ac:dyDescent="0.2">
      <c r="A15">
        <f t="shared" si="0"/>
        <v>390</v>
      </c>
      <c r="B15">
        <f t="shared" si="1"/>
        <v>14</v>
      </c>
      <c r="C15">
        <f>LOOKUP(A15,Data!A$22:A$591,Data!F$22:F$591)</f>
        <v>133580580</v>
      </c>
      <c r="D15">
        <f>LOOKUP(A15,Data!A$22:A$591,Data!H$22:H$591)</f>
        <v>133576308</v>
      </c>
      <c r="E15">
        <f t="shared" si="2"/>
        <v>4272</v>
      </c>
      <c r="F15">
        <f t="shared" si="3"/>
        <v>1500</v>
      </c>
    </row>
    <row r="16" spans="1:6" x14ac:dyDescent="0.2">
      <c r="A16">
        <f t="shared" si="0"/>
        <v>418</v>
      </c>
      <c r="B16">
        <f t="shared" si="1"/>
        <v>15</v>
      </c>
      <c r="C16">
        <f>LOOKUP(A16,Data!A$22:A$591,Data!F$22:F$591)</f>
        <v>143180800</v>
      </c>
      <c r="D16">
        <f>LOOKUP(A16,Data!A$22:A$591,Data!H$22:H$591)</f>
        <v>143180922</v>
      </c>
      <c r="E16">
        <f t="shared" si="2"/>
        <v>-122</v>
      </c>
      <c r="F16">
        <f t="shared" si="3"/>
        <v>1500</v>
      </c>
    </row>
    <row r="17" spans="1:6" x14ac:dyDescent="0.2">
      <c r="A17">
        <f t="shared" si="0"/>
        <v>446</v>
      </c>
      <c r="B17">
        <f t="shared" si="1"/>
        <v>16</v>
      </c>
      <c r="C17">
        <f>LOOKUP(A17,Data!A$22:A$591,Data!F$22:F$591)</f>
        <v>152787600</v>
      </c>
      <c r="D17">
        <f>LOOKUP(A17,Data!A$22:A$591,Data!H$22:H$591)</f>
        <v>152785536</v>
      </c>
      <c r="E17">
        <f t="shared" si="2"/>
        <v>2064</v>
      </c>
      <c r="F17">
        <f t="shared" si="3"/>
        <v>1500</v>
      </c>
    </row>
    <row r="18" spans="1:6" x14ac:dyDescent="0.2">
      <c r="A18">
        <f t="shared" si="0"/>
        <v>474</v>
      </c>
      <c r="B18">
        <f t="shared" si="1"/>
        <v>17</v>
      </c>
      <c r="C18">
        <f>LOOKUP(A18,Data!A$22:A$591,Data!F$22:F$591)</f>
        <v>162420720</v>
      </c>
      <c r="D18">
        <f>LOOKUP(A18,Data!A$22:A$591,Data!H$22:H$591)</f>
        <v>162417909</v>
      </c>
      <c r="E18">
        <f t="shared" si="2"/>
        <v>2811</v>
      </c>
      <c r="F18">
        <f t="shared" si="3"/>
        <v>1500</v>
      </c>
    </row>
    <row r="19" spans="1:6" x14ac:dyDescent="0.2">
      <c r="A19">
        <f t="shared" si="0"/>
        <v>502</v>
      </c>
      <c r="B19">
        <f t="shared" si="1"/>
        <v>18</v>
      </c>
      <c r="C19">
        <f>LOOKUP(A19,Data!A$22:A$591,Data!F$22:F$591)</f>
        <v>172027520</v>
      </c>
      <c r="D19">
        <f>LOOKUP(A19,Data!A$22:A$591,Data!H$22:H$591)</f>
        <v>172022523</v>
      </c>
      <c r="E19">
        <f t="shared" si="2"/>
        <v>4997</v>
      </c>
      <c r="F19">
        <f t="shared" si="3"/>
        <v>1500</v>
      </c>
    </row>
    <row r="20" spans="1:6" x14ac:dyDescent="0.2">
      <c r="A20">
        <f t="shared" si="0"/>
        <v>530</v>
      </c>
      <c r="B20">
        <f t="shared" si="1"/>
        <v>19</v>
      </c>
      <c r="C20">
        <f>LOOKUP(A20,Data!A$22:A$591,Data!F$22:F$591)</f>
        <v>181627740</v>
      </c>
      <c r="D20">
        <f>LOOKUP(A20,Data!A$22:A$591,Data!H$22:H$591)</f>
        <v>181627137</v>
      </c>
      <c r="E20">
        <f t="shared" si="2"/>
        <v>603</v>
      </c>
      <c r="F20">
        <f t="shared" si="3"/>
        <v>1500</v>
      </c>
    </row>
    <row r="21" spans="1:6" x14ac:dyDescent="0.2">
      <c r="A21">
        <f t="shared" si="0"/>
        <v>558</v>
      </c>
      <c r="B21">
        <f t="shared" si="1"/>
        <v>20</v>
      </c>
      <c r="C21">
        <f>LOOKUP(A21,Data!A$22:A$591,Data!F$22:F$591)</f>
        <v>191260860</v>
      </c>
      <c r="D21">
        <f>LOOKUP(A21,Data!A$22:A$591,Data!H$22:H$591)</f>
        <v>191259510</v>
      </c>
      <c r="E21">
        <f t="shared" si="2"/>
        <v>1350</v>
      </c>
      <c r="F21">
        <f t="shared" si="3"/>
        <v>1500</v>
      </c>
    </row>
    <row r="22" spans="1:6" x14ac:dyDescent="0.2">
      <c r="A22">
        <f t="shared" si="0"/>
        <v>586</v>
      </c>
      <c r="B22">
        <f t="shared" si="1"/>
        <v>21</v>
      </c>
      <c r="C22">
        <f>LOOKUP(A22,Data!A$22:A$591,Data!F$22:F$591)</f>
        <v>195366780</v>
      </c>
      <c r="D22">
        <f>LOOKUP(A22,Data!A$22:A$591,Data!H$22:H$591)</f>
        <v>195367842</v>
      </c>
      <c r="E22">
        <f t="shared" si="2"/>
        <v>-1062</v>
      </c>
      <c r="F22">
        <f t="shared" si="3"/>
        <v>1500</v>
      </c>
    </row>
    <row r="23" spans="1:6" x14ac:dyDescent="0.2">
      <c r="A23">
        <f t="shared" si="0"/>
        <v>614</v>
      </c>
      <c r="B23">
        <f t="shared" si="1"/>
        <v>22</v>
      </c>
      <c r="C23">
        <f>LOOKUP(A23,Data!A$22:A$591,Data!F$22:F$591)</f>
        <v>195366780</v>
      </c>
      <c r="D23">
        <f>LOOKUP(A23,Data!A$22:A$591,Data!H$22:H$591)</f>
        <v>195367842</v>
      </c>
      <c r="E23">
        <f t="shared" si="2"/>
        <v>-1062</v>
      </c>
      <c r="F23">
        <f t="shared" si="3"/>
        <v>1500</v>
      </c>
    </row>
    <row r="24" spans="1:6" x14ac:dyDescent="0.2">
      <c r="A24">
        <f t="shared" si="0"/>
        <v>642</v>
      </c>
      <c r="B24">
        <f t="shared" si="1"/>
        <v>23</v>
      </c>
      <c r="C24">
        <f>LOOKUP(A24,Data!A$22:A$591,Data!F$22:F$591)</f>
        <v>195366780</v>
      </c>
      <c r="D24">
        <f>LOOKUP(A24,Data!A$22:A$591,Data!H$22:H$591)</f>
        <v>195367842</v>
      </c>
      <c r="E24">
        <f t="shared" si="2"/>
        <v>-1062</v>
      </c>
      <c r="F24">
        <f t="shared" si="3"/>
        <v>1500</v>
      </c>
    </row>
    <row r="25" spans="1:6" x14ac:dyDescent="0.2">
      <c r="A25">
        <f t="shared" si="0"/>
        <v>670</v>
      </c>
      <c r="B25">
        <f t="shared" si="1"/>
        <v>24</v>
      </c>
      <c r="C25">
        <f>LOOKUP(A25,Data!A$22:A$591,Data!F$22:F$591)</f>
        <v>195366780</v>
      </c>
      <c r="D25">
        <f>LOOKUP(A25,Data!A$22:A$591,Data!H$22:H$591)</f>
        <v>195367842</v>
      </c>
      <c r="E25">
        <f t="shared" si="2"/>
        <v>-1062</v>
      </c>
      <c r="F25">
        <f t="shared" si="3"/>
        <v>1500</v>
      </c>
    </row>
    <row r="26" spans="1:6" x14ac:dyDescent="0.2">
      <c r="A26">
        <f t="shared" si="0"/>
        <v>698</v>
      </c>
      <c r="B26">
        <f t="shared" si="1"/>
        <v>25</v>
      </c>
      <c r="C26">
        <f>LOOKUP(A26,Data!A$22:A$591,Data!F$22:F$591)</f>
        <v>195366780</v>
      </c>
      <c r="D26">
        <f>LOOKUP(A26,Data!A$22:A$591,Data!H$22:H$591)</f>
        <v>195367842</v>
      </c>
      <c r="E26">
        <f t="shared" si="2"/>
        <v>-1062</v>
      </c>
      <c r="F26">
        <f t="shared" si="3"/>
        <v>1500</v>
      </c>
    </row>
    <row r="27" spans="1:6" x14ac:dyDescent="0.2">
      <c r="A27">
        <f t="shared" si="0"/>
        <v>726</v>
      </c>
      <c r="B27">
        <f t="shared" si="1"/>
        <v>26</v>
      </c>
      <c r="C27">
        <f>LOOKUP(A27,Data!A$22:A$591,Data!F$22:F$591)</f>
        <v>195366780</v>
      </c>
      <c r="D27">
        <f>LOOKUP(A27,Data!A$22:A$591,Data!H$22:H$591)</f>
        <v>195367842</v>
      </c>
      <c r="E27">
        <f t="shared" si="2"/>
        <v>-1062</v>
      </c>
      <c r="F27">
        <f t="shared" si="3"/>
        <v>1500</v>
      </c>
    </row>
    <row r="28" spans="1:6" x14ac:dyDescent="0.2">
      <c r="A28">
        <f t="shared" si="0"/>
        <v>754</v>
      </c>
      <c r="B28">
        <f t="shared" si="1"/>
        <v>27</v>
      </c>
      <c r="C28">
        <f>LOOKUP(A28,Data!A$22:A$591,Data!F$22:F$591)</f>
        <v>195366780</v>
      </c>
      <c r="D28">
        <f>LOOKUP(A28,Data!A$22:A$591,Data!H$22:H$591)</f>
        <v>195367842</v>
      </c>
      <c r="E28">
        <f t="shared" si="2"/>
        <v>-1062</v>
      </c>
      <c r="F28">
        <f t="shared" si="3"/>
        <v>1500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F36"/>
  <sheetViews>
    <sheetView zoomScale="2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8.140625" bestFit="1" customWidth="1"/>
    <col min="2" max="2" width="11.28515625" bestFit="1" customWidth="1"/>
    <col min="3" max="3" width="13.7109375" bestFit="1" customWidth="1"/>
    <col min="4" max="4" width="10.5703125" bestFit="1" customWidth="1"/>
    <col min="5" max="5" width="9.28515625" bestFit="1" customWidth="1"/>
    <col min="6" max="6" width="5.140625" bestFit="1" customWidth="1"/>
  </cols>
  <sheetData>
    <row r="1" spans="1:6" x14ac:dyDescent="0.2">
      <c r="A1" s="4" t="s">
        <v>61</v>
      </c>
      <c r="B1" s="4" t="s">
        <v>56</v>
      </c>
      <c r="C1" s="4" t="s">
        <v>63</v>
      </c>
      <c r="D1" s="4" t="s">
        <v>1</v>
      </c>
      <c r="E1" s="4" t="s">
        <v>3</v>
      </c>
      <c r="F1" s="4" t="s">
        <v>35</v>
      </c>
    </row>
    <row r="2" spans="1:6" x14ac:dyDescent="0.2">
      <c r="A2">
        <f>StartLunar</f>
        <v>1</v>
      </c>
      <c r="B2">
        <v>1</v>
      </c>
      <c r="C2">
        <f>LOOKUP(A2,Data!A$22:A$591,Data!F$22:F$591)</f>
        <v>0</v>
      </c>
      <c r="D2">
        <f>LOOKUP(A2,Data!A$22:A$591,Data!H$22:H$591)</f>
        <v>0</v>
      </c>
      <c r="E2">
        <f>C2-D2</f>
        <v>0</v>
      </c>
      <c r="F2" s="11">
        <v>1500</v>
      </c>
    </row>
    <row r="3" spans="1:6" x14ac:dyDescent="0.2">
      <c r="A3">
        <f>A2+19</f>
        <v>20</v>
      </c>
      <c r="B3">
        <f>MOD(B2,19)+1</f>
        <v>2</v>
      </c>
      <c r="C3">
        <f>LOOKUP(A3,Data!A$22:A$591,Data!F$22:F$591)</f>
        <v>6527360</v>
      </c>
      <c r="D3">
        <f>LOOKUP(A3,Data!A$22:A$591,Data!H$22:H$591)</f>
        <v>6523365</v>
      </c>
      <c r="E3">
        <f>C3-D3</f>
        <v>3995</v>
      </c>
      <c r="F3">
        <f>F2</f>
        <v>1500</v>
      </c>
    </row>
    <row r="4" spans="1:6" x14ac:dyDescent="0.2">
      <c r="A4">
        <f t="shared" ref="A4:A22" si="0">A3+19</f>
        <v>39</v>
      </c>
      <c r="B4">
        <f t="shared" ref="B4:B22" si="1">MOD(B3,19)+1</f>
        <v>3</v>
      </c>
      <c r="C4">
        <f>LOOKUP(A4,Data!A$22:A$591,Data!F$22:F$591)</f>
        <v>13048140</v>
      </c>
      <c r="D4">
        <f>LOOKUP(A4,Data!A$22:A$591,Data!H$22:H$591)</f>
        <v>13046730</v>
      </c>
      <c r="E4">
        <f t="shared" ref="E4:E22" si="2">C4-D4</f>
        <v>1410</v>
      </c>
      <c r="F4">
        <f t="shared" ref="F4:F22" si="3">F3</f>
        <v>1500</v>
      </c>
    </row>
    <row r="5" spans="1:6" x14ac:dyDescent="0.2">
      <c r="A5">
        <f t="shared" si="0"/>
        <v>58</v>
      </c>
      <c r="B5">
        <f t="shared" si="1"/>
        <v>4</v>
      </c>
      <c r="C5">
        <f>LOOKUP(A5,Data!A$22:A$591,Data!F$22:F$591)</f>
        <v>19568920</v>
      </c>
      <c r="D5">
        <f>LOOKUP(A5,Data!A$22:A$591,Data!H$22:H$591)</f>
        <v>19570095</v>
      </c>
      <c r="E5">
        <f t="shared" si="2"/>
        <v>-1175</v>
      </c>
      <c r="F5">
        <f t="shared" si="3"/>
        <v>1500</v>
      </c>
    </row>
    <row r="6" spans="1:6" x14ac:dyDescent="0.2">
      <c r="A6">
        <f t="shared" si="0"/>
        <v>77</v>
      </c>
      <c r="B6">
        <f t="shared" si="1"/>
        <v>5</v>
      </c>
      <c r="C6">
        <f>LOOKUP(A6,Data!A$22:A$591,Data!F$22:F$591)</f>
        <v>26096280</v>
      </c>
      <c r="D6">
        <f>LOOKUP(A6,Data!A$22:A$591,Data!H$22:H$591)</f>
        <v>26093460</v>
      </c>
      <c r="E6">
        <f t="shared" si="2"/>
        <v>2820</v>
      </c>
      <c r="F6">
        <f t="shared" si="3"/>
        <v>1500</v>
      </c>
    </row>
    <row r="7" spans="1:6" x14ac:dyDescent="0.2">
      <c r="A7">
        <f t="shared" si="0"/>
        <v>96</v>
      </c>
      <c r="B7">
        <f t="shared" si="1"/>
        <v>6</v>
      </c>
      <c r="C7">
        <f>LOOKUP(A7,Data!A$22:A$591,Data!F$22:F$591)</f>
        <v>32617060</v>
      </c>
      <c r="D7">
        <f>LOOKUP(A7,Data!A$22:A$591,Data!H$22:H$591)</f>
        <v>32616825</v>
      </c>
      <c r="E7">
        <f t="shared" si="2"/>
        <v>235</v>
      </c>
      <c r="F7">
        <f t="shared" si="3"/>
        <v>1500</v>
      </c>
    </row>
    <row r="8" spans="1:6" x14ac:dyDescent="0.2">
      <c r="A8">
        <f t="shared" si="0"/>
        <v>115</v>
      </c>
      <c r="B8">
        <f t="shared" si="1"/>
        <v>7</v>
      </c>
      <c r="C8">
        <f>LOOKUP(A8,Data!A$22:A$591,Data!F$22:F$591)</f>
        <v>39144420</v>
      </c>
      <c r="D8">
        <f>LOOKUP(A8,Data!A$22:A$591,Data!H$22:H$591)</f>
        <v>39140190</v>
      </c>
      <c r="E8">
        <f t="shared" si="2"/>
        <v>4230</v>
      </c>
      <c r="F8">
        <f t="shared" si="3"/>
        <v>1500</v>
      </c>
    </row>
    <row r="9" spans="1:6" x14ac:dyDescent="0.2">
      <c r="A9">
        <f t="shared" si="0"/>
        <v>134</v>
      </c>
      <c r="B9">
        <f t="shared" si="1"/>
        <v>8</v>
      </c>
      <c r="C9">
        <f>LOOKUP(A9,Data!A$22:A$591,Data!F$22:F$591)</f>
        <v>45665200</v>
      </c>
      <c r="D9">
        <f>LOOKUP(A9,Data!A$22:A$591,Data!H$22:H$591)</f>
        <v>45663555</v>
      </c>
      <c r="E9">
        <f t="shared" si="2"/>
        <v>1645</v>
      </c>
      <c r="F9">
        <f t="shared" si="3"/>
        <v>1500</v>
      </c>
    </row>
    <row r="10" spans="1:6" x14ac:dyDescent="0.2">
      <c r="A10">
        <f t="shared" si="0"/>
        <v>153</v>
      </c>
      <c r="B10">
        <f t="shared" si="1"/>
        <v>9</v>
      </c>
      <c r="C10">
        <f>LOOKUP(A10,Data!A$22:A$591,Data!F$22:F$591)</f>
        <v>52185980</v>
      </c>
      <c r="D10">
        <f>LOOKUP(A10,Data!A$22:A$591,Data!H$22:H$591)</f>
        <v>52186920</v>
      </c>
      <c r="E10">
        <f t="shared" si="2"/>
        <v>-940</v>
      </c>
      <c r="F10">
        <f t="shared" si="3"/>
        <v>1500</v>
      </c>
    </row>
    <row r="11" spans="1:6" x14ac:dyDescent="0.2">
      <c r="A11">
        <f t="shared" si="0"/>
        <v>172</v>
      </c>
      <c r="B11">
        <f t="shared" si="1"/>
        <v>10</v>
      </c>
      <c r="C11">
        <f>LOOKUP(A11,Data!A$22:A$591,Data!F$22:F$591)</f>
        <v>58713340</v>
      </c>
      <c r="D11">
        <f>LOOKUP(A11,Data!A$22:A$591,Data!H$22:H$591)</f>
        <v>58710285</v>
      </c>
      <c r="E11">
        <f t="shared" si="2"/>
        <v>3055</v>
      </c>
      <c r="F11">
        <f t="shared" si="3"/>
        <v>1500</v>
      </c>
    </row>
    <row r="12" spans="1:6" x14ac:dyDescent="0.2">
      <c r="A12">
        <f t="shared" si="0"/>
        <v>191</v>
      </c>
      <c r="B12">
        <f t="shared" si="1"/>
        <v>11</v>
      </c>
      <c r="C12">
        <f>LOOKUP(A12,Data!A$22:A$591,Data!F$22:F$591)</f>
        <v>65234120</v>
      </c>
      <c r="D12">
        <f>LOOKUP(A12,Data!A$22:A$591,Data!H$22:H$591)</f>
        <v>65233650</v>
      </c>
      <c r="E12">
        <f t="shared" si="2"/>
        <v>470</v>
      </c>
      <c r="F12">
        <f t="shared" si="3"/>
        <v>1500</v>
      </c>
    </row>
    <row r="13" spans="1:6" x14ac:dyDescent="0.2">
      <c r="A13">
        <f t="shared" si="0"/>
        <v>210</v>
      </c>
      <c r="B13">
        <f t="shared" si="1"/>
        <v>12</v>
      </c>
      <c r="C13">
        <f>LOOKUP(A13,Data!A$22:A$591,Data!F$22:F$591)</f>
        <v>71761480</v>
      </c>
      <c r="D13">
        <f>LOOKUP(A13,Data!A$22:A$591,Data!H$22:H$591)</f>
        <v>71757015</v>
      </c>
      <c r="E13">
        <f t="shared" si="2"/>
        <v>4465</v>
      </c>
      <c r="F13">
        <f t="shared" si="3"/>
        <v>1500</v>
      </c>
    </row>
    <row r="14" spans="1:6" x14ac:dyDescent="0.2">
      <c r="A14">
        <f t="shared" si="0"/>
        <v>229</v>
      </c>
      <c r="B14">
        <f t="shared" si="1"/>
        <v>13</v>
      </c>
      <c r="C14">
        <f>LOOKUP(A14,Data!A$22:A$591,Data!F$22:F$591)</f>
        <v>78282260</v>
      </c>
      <c r="D14">
        <f>LOOKUP(A14,Data!A$22:A$591,Data!H$22:H$591)</f>
        <v>78280380</v>
      </c>
      <c r="E14">
        <f t="shared" si="2"/>
        <v>1880</v>
      </c>
      <c r="F14">
        <f t="shared" si="3"/>
        <v>1500</v>
      </c>
    </row>
    <row r="15" spans="1:6" x14ac:dyDescent="0.2">
      <c r="A15">
        <f t="shared" si="0"/>
        <v>248</v>
      </c>
      <c r="B15">
        <f t="shared" si="1"/>
        <v>14</v>
      </c>
      <c r="C15">
        <f>LOOKUP(A15,Data!A$22:A$591,Data!F$22:F$591)</f>
        <v>84803040</v>
      </c>
      <c r="D15">
        <f>LOOKUP(A15,Data!A$22:A$591,Data!H$22:H$591)</f>
        <v>84803745</v>
      </c>
      <c r="E15">
        <f t="shared" si="2"/>
        <v>-705</v>
      </c>
      <c r="F15">
        <f t="shared" si="3"/>
        <v>1500</v>
      </c>
    </row>
    <row r="16" spans="1:6" x14ac:dyDescent="0.2">
      <c r="A16">
        <f t="shared" si="0"/>
        <v>267</v>
      </c>
      <c r="B16">
        <f t="shared" si="1"/>
        <v>15</v>
      </c>
      <c r="C16">
        <f>LOOKUP(A16,Data!A$22:A$591,Data!F$22:F$591)</f>
        <v>91330400</v>
      </c>
      <c r="D16">
        <f>LOOKUP(A16,Data!A$22:A$591,Data!H$22:H$591)</f>
        <v>91327110</v>
      </c>
      <c r="E16">
        <f t="shared" si="2"/>
        <v>3290</v>
      </c>
      <c r="F16">
        <f t="shared" si="3"/>
        <v>1500</v>
      </c>
    </row>
    <row r="17" spans="1:6" x14ac:dyDescent="0.2">
      <c r="A17">
        <f t="shared" si="0"/>
        <v>286</v>
      </c>
      <c r="B17">
        <f t="shared" si="1"/>
        <v>16</v>
      </c>
      <c r="C17">
        <f>LOOKUP(A17,Data!A$22:A$591,Data!F$22:F$591)</f>
        <v>97851180</v>
      </c>
      <c r="D17">
        <f>LOOKUP(A17,Data!A$22:A$591,Data!H$22:H$591)</f>
        <v>97850475</v>
      </c>
      <c r="E17">
        <f t="shared" si="2"/>
        <v>705</v>
      </c>
      <c r="F17">
        <f t="shared" si="3"/>
        <v>1500</v>
      </c>
    </row>
    <row r="18" spans="1:6" x14ac:dyDescent="0.2">
      <c r="A18">
        <f t="shared" si="0"/>
        <v>305</v>
      </c>
      <c r="B18">
        <f t="shared" si="1"/>
        <v>17</v>
      </c>
      <c r="C18">
        <f>LOOKUP(A18,Data!A$22:A$591,Data!F$22:F$591)</f>
        <v>104378540</v>
      </c>
      <c r="D18">
        <f>LOOKUP(A18,Data!A$22:A$591,Data!H$22:H$591)</f>
        <v>104373840</v>
      </c>
      <c r="E18">
        <f t="shared" si="2"/>
        <v>4700</v>
      </c>
      <c r="F18">
        <f t="shared" si="3"/>
        <v>1500</v>
      </c>
    </row>
    <row r="19" spans="1:6" x14ac:dyDescent="0.2">
      <c r="A19">
        <f t="shared" si="0"/>
        <v>324</v>
      </c>
      <c r="B19">
        <f t="shared" si="1"/>
        <v>18</v>
      </c>
      <c r="C19">
        <f>LOOKUP(A19,Data!A$22:A$591,Data!F$22:F$591)</f>
        <v>110899320</v>
      </c>
      <c r="D19">
        <f>LOOKUP(A19,Data!A$22:A$591,Data!H$22:H$591)</f>
        <v>110897205</v>
      </c>
      <c r="E19">
        <f t="shared" si="2"/>
        <v>2115</v>
      </c>
      <c r="F19">
        <f t="shared" si="3"/>
        <v>1500</v>
      </c>
    </row>
    <row r="20" spans="1:6" x14ac:dyDescent="0.2">
      <c r="A20">
        <f t="shared" si="0"/>
        <v>343</v>
      </c>
      <c r="B20">
        <f t="shared" si="1"/>
        <v>19</v>
      </c>
      <c r="C20">
        <f>LOOKUP(A20,Data!A$22:A$591,Data!F$22:F$591)</f>
        <v>117420100</v>
      </c>
      <c r="D20">
        <f>LOOKUP(A20,Data!A$22:A$591,Data!H$22:H$591)</f>
        <v>117420570</v>
      </c>
      <c r="E20">
        <f t="shared" si="2"/>
        <v>-470</v>
      </c>
      <c r="F20">
        <f t="shared" si="3"/>
        <v>1500</v>
      </c>
    </row>
    <row r="21" spans="1:6" x14ac:dyDescent="0.2">
      <c r="A21">
        <f t="shared" si="0"/>
        <v>362</v>
      </c>
      <c r="B21">
        <f t="shared" si="1"/>
        <v>1</v>
      </c>
      <c r="C21">
        <f>LOOKUP(A21,Data!A$22:A$591,Data!F$22:F$591)</f>
        <v>123947460</v>
      </c>
      <c r="D21">
        <f>LOOKUP(A21,Data!A$22:A$591,Data!H$22:H$591)</f>
        <v>123943935</v>
      </c>
      <c r="E21">
        <f t="shared" si="2"/>
        <v>3525</v>
      </c>
      <c r="F21">
        <f t="shared" si="3"/>
        <v>1500</v>
      </c>
    </row>
    <row r="22" spans="1:6" x14ac:dyDescent="0.2">
      <c r="A22">
        <f t="shared" si="0"/>
        <v>381</v>
      </c>
      <c r="B22">
        <f t="shared" si="1"/>
        <v>2</v>
      </c>
      <c r="C22">
        <f>LOOKUP(A22,Data!A$22:A$591,Data!F$22:F$591)</f>
        <v>130468240</v>
      </c>
      <c r="D22">
        <f>LOOKUP(A22,Data!A$22:A$591,Data!H$22:H$591)</f>
        <v>130467300</v>
      </c>
      <c r="E22">
        <f t="shared" si="2"/>
        <v>940</v>
      </c>
      <c r="F22">
        <f t="shared" si="3"/>
        <v>1500</v>
      </c>
    </row>
    <row r="23" spans="1:6" x14ac:dyDescent="0.2">
      <c r="A23">
        <f t="shared" ref="A23:A36" si="4">A22+19</f>
        <v>400</v>
      </c>
      <c r="B23">
        <f t="shared" ref="B23:B36" si="5">MOD(B22,19)+1</f>
        <v>3</v>
      </c>
      <c r="C23">
        <f>LOOKUP(A23,Data!A$22:A$591,Data!F$22:F$591)</f>
        <v>136995600</v>
      </c>
      <c r="D23">
        <f>LOOKUP(A23,Data!A$22:A$591,Data!H$22:H$591)</f>
        <v>136990665</v>
      </c>
      <c r="E23">
        <f t="shared" ref="E23:E36" si="6">C23-D23</f>
        <v>4935</v>
      </c>
      <c r="F23">
        <f t="shared" ref="F23:F36" si="7">F22</f>
        <v>1500</v>
      </c>
    </row>
    <row r="24" spans="1:6" x14ac:dyDescent="0.2">
      <c r="A24">
        <f t="shared" si="4"/>
        <v>419</v>
      </c>
      <c r="B24">
        <f t="shared" si="5"/>
        <v>4</v>
      </c>
      <c r="C24">
        <f>LOOKUP(A24,Data!A$22:A$591,Data!F$22:F$591)</f>
        <v>143516380</v>
      </c>
      <c r="D24">
        <f>LOOKUP(A24,Data!A$22:A$591,Data!H$22:H$591)</f>
        <v>143514030</v>
      </c>
      <c r="E24">
        <f t="shared" si="6"/>
        <v>2350</v>
      </c>
      <c r="F24">
        <f t="shared" si="7"/>
        <v>1500</v>
      </c>
    </row>
    <row r="25" spans="1:6" x14ac:dyDescent="0.2">
      <c r="A25">
        <f t="shared" si="4"/>
        <v>438</v>
      </c>
      <c r="B25">
        <f t="shared" si="5"/>
        <v>5</v>
      </c>
      <c r="C25">
        <f>LOOKUP(A25,Data!A$22:A$591,Data!F$22:F$591)</f>
        <v>150037160</v>
      </c>
      <c r="D25">
        <f>LOOKUP(A25,Data!A$22:A$591,Data!H$22:H$591)</f>
        <v>150037395</v>
      </c>
      <c r="E25">
        <f t="shared" si="6"/>
        <v>-235</v>
      </c>
      <c r="F25">
        <f t="shared" si="7"/>
        <v>1500</v>
      </c>
    </row>
    <row r="26" spans="1:6" x14ac:dyDescent="0.2">
      <c r="A26">
        <f t="shared" si="4"/>
        <v>457</v>
      </c>
      <c r="B26">
        <f t="shared" si="5"/>
        <v>6</v>
      </c>
      <c r="C26">
        <f>LOOKUP(A26,Data!A$22:A$591,Data!F$22:F$591)</f>
        <v>156564520</v>
      </c>
      <c r="D26">
        <f>LOOKUP(A26,Data!A$22:A$591,Data!H$22:H$591)</f>
        <v>156560760</v>
      </c>
      <c r="E26">
        <f t="shared" si="6"/>
        <v>3760</v>
      </c>
      <c r="F26">
        <f t="shared" si="7"/>
        <v>1500</v>
      </c>
    </row>
    <row r="27" spans="1:6" x14ac:dyDescent="0.2">
      <c r="A27">
        <f t="shared" si="4"/>
        <v>476</v>
      </c>
      <c r="B27">
        <f t="shared" si="5"/>
        <v>7</v>
      </c>
      <c r="C27">
        <f>LOOKUP(A27,Data!A$22:A$591,Data!F$22:F$591)</f>
        <v>163085300</v>
      </c>
      <c r="D27">
        <f>LOOKUP(A27,Data!A$22:A$591,Data!H$22:H$591)</f>
        <v>163084125</v>
      </c>
      <c r="E27">
        <f t="shared" si="6"/>
        <v>1175</v>
      </c>
      <c r="F27">
        <f t="shared" si="7"/>
        <v>1500</v>
      </c>
    </row>
    <row r="28" spans="1:6" x14ac:dyDescent="0.2">
      <c r="A28">
        <f t="shared" si="4"/>
        <v>495</v>
      </c>
      <c r="B28">
        <f t="shared" si="5"/>
        <v>8</v>
      </c>
      <c r="C28">
        <f>LOOKUP(A28,Data!A$22:A$591,Data!F$22:F$591)</f>
        <v>169606080</v>
      </c>
      <c r="D28">
        <f>LOOKUP(A28,Data!A$22:A$591,Data!H$22:H$591)</f>
        <v>169607490</v>
      </c>
      <c r="E28">
        <f t="shared" si="6"/>
        <v>-1410</v>
      </c>
      <c r="F28">
        <f t="shared" si="7"/>
        <v>1500</v>
      </c>
    </row>
    <row r="29" spans="1:6" x14ac:dyDescent="0.2">
      <c r="A29">
        <f t="shared" si="4"/>
        <v>514</v>
      </c>
      <c r="B29">
        <f t="shared" si="5"/>
        <v>9</v>
      </c>
      <c r="C29">
        <f>LOOKUP(A29,Data!A$22:A$591,Data!F$22:F$591)</f>
        <v>176133440</v>
      </c>
      <c r="D29">
        <f>LOOKUP(A29,Data!A$22:A$591,Data!H$22:H$591)</f>
        <v>176130855</v>
      </c>
      <c r="E29">
        <f t="shared" si="6"/>
        <v>2585</v>
      </c>
      <c r="F29">
        <f t="shared" si="7"/>
        <v>1500</v>
      </c>
    </row>
    <row r="30" spans="1:6" x14ac:dyDescent="0.2">
      <c r="A30">
        <f t="shared" si="4"/>
        <v>533</v>
      </c>
      <c r="B30">
        <f t="shared" si="5"/>
        <v>10</v>
      </c>
      <c r="C30">
        <f>LOOKUP(A30,Data!A$22:A$591,Data!F$22:F$591)</f>
        <v>182654220</v>
      </c>
      <c r="D30">
        <f>LOOKUP(A30,Data!A$22:A$591,Data!H$22:H$591)</f>
        <v>182654220</v>
      </c>
      <c r="E30">
        <f t="shared" si="6"/>
        <v>0</v>
      </c>
      <c r="F30">
        <f t="shared" si="7"/>
        <v>1500</v>
      </c>
    </row>
    <row r="31" spans="1:6" x14ac:dyDescent="0.2">
      <c r="A31">
        <f t="shared" si="4"/>
        <v>552</v>
      </c>
      <c r="B31">
        <f t="shared" si="5"/>
        <v>11</v>
      </c>
      <c r="C31">
        <f>LOOKUP(A31,Data!A$22:A$591,Data!F$22:F$591)</f>
        <v>189181580</v>
      </c>
      <c r="D31">
        <f>LOOKUP(A31,Data!A$22:A$591,Data!H$22:H$591)</f>
        <v>189177585</v>
      </c>
      <c r="E31">
        <f t="shared" si="6"/>
        <v>3995</v>
      </c>
      <c r="F31">
        <f t="shared" si="7"/>
        <v>1500</v>
      </c>
    </row>
    <row r="32" spans="1:6" x14ac:dyDescent="0.2">
      <c r="A32">
        <f t="shared" si="4"/>
        <v>571</v>
      </c>
      <c r="B32">
        <f t="shared" si="5"/>
        <v>12</v>
      </c>
      <c r="C32">
        <f>LOOKUP(A32,Data!A$22:A$591,Data!F$22:F$591)</f>
        <v>195366780</v>
      </c>
      <c r="D32">
        <f>LOOKUP(A32,Data!A$22:A$591,Data!H$22:H$591)</f>
        <v>195367842</v>
      </c>
      <c r="E32">
        <f t="shared" si="6"/>
        <v>-1062</v>
      </c>
      <c r="F32">
        <f t="shared" si="7"/>
        <v>1500</v>
      </c>
    </row>
    <row r="33" spans="1:6" x14ac:dyDescent="0.2">
      <c r="A33">
        <f t="shared" si="4"/>
        <v>590</v>
      </c>
      <c r="B33">
        <f t="shared" si="5"/>
        <v>13</v>
      </c>
      <c r="C33">
        <f>LOOKUP(A33,Data!A$22:A$591,Data!F$22:F$591)</f>
        <v>195366780</v>
      </c>
      <c r="D33">
        <f>LOOKUP(A33,Data!A$22:A$591,Data!H$22:H$591)</f>
        <v>195367842</v>
      </c>
      <c r="E33">
        <f t="shared" si="6"/>
        <v>-1062</v>
      </c>
      <c r="F33">
        <f t="shared" si="7"/>
        <v>1500</v>
      </c>
    </row>
    <row r="34" spans="1:6" x14ac:dyDescent="0.2">
      <c r="A34">
        <f t="shared" si="4"/>
        <v>609</v>
      </c>
      <c r="B34">
        <f t="shared" si="5"/>
        <v>14</v>
      </c>
      <c r="C34">
        <f>LOOKUP(A34,Data!A$22:A$591,Data!F$22:F$591)</f>
        <v>195366780</v>
      </c>
      <c r="D34">
        <f>LOOKUP(A34,Data!A$22:A$591,Data!H$22:H$591)</f>
        <v>195367842</v>
      </c>
      <c r="E34">
        <f t="shared" si="6"/>
        <v>-1062</v>
      </c>
      <c r="F34">
        <f t="shared" si="7"/>
        <v>1500</v>
      </c>
    </row>
    <row r="35" spans="1:6" x14ac:dyDescent="0.2">
      <c r="A35">
        <f t="shared" si="4"/>
        <v>628</v>
      </c>
      <c r="B35">
        <f t="shared" si="5"/>
        <v>15</v>
      </c>
      <c r="C35">
        <f>LOOKUP(A35,Data!A$22:A$591,Data!F$22:F$591)</f>
        <v>195366780</v>
      </c>
      <c r="D35">
        <f>LOOKUP(A35,Data!A$22:A$591,Data!H$22:H$591)</f>
        <v>195367842</v>
      </c>
      <c r="E35">
        <f t="shared" si="6"/>
        <v>-1062</v>
      </c>
      <c r="F35">
        <f t="shared" si="7"/>
        <v>1500</v>
      </c>
    </row>
    <row r="36" spans="1:6" x14ac:dyDescent="0.2">
      <c r="A36">
        <f t="shared" si="4"/>
        <v>647</v>
      </c>
      <c r="B36">
        <f t="shared" si="5"/>
        <v>16</v>
      </c>
      <c r="C36">
        <f>LOOKUP(A36,Data!A$22:A$591,Data!F$22:F$591)</f>
        <v>195366780</v>
      </c>
      <c r="D36">
        <f>LOOKUP(A36,Data!A$22:A$591,Data!H$22:H$591)</f>
        <v>195367842</v>
      </c>
      <c r="E36">
        <f t="shared" si="6"/>
        <v>-1062</v>
      </c>
      <c r="F36">
        <f t="shared" si="7"/>
        <v>1500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9"/>
  <sheetViews>
    <sheetView zoomScale="200" workbookViewId="0">
      <selection activeCell="E7" sqref="E7"/>
    </sheetView>
  </sheetViews>
  <sheetFormatPr defaultRowHeight="12.75" x14ac:dyDescent="0.2"/>
  <cols>
    <col min="1" max="1" width="6" bestFit="1" customWidth="1"/>
    <col min="2" max="2" width="7.85546875" customWidth="1"/>
    <col min="3" max="3" width="10" bestFit="1" customWidth="1"/>
    <col min="4" max="4" width="10.140625" bestFit="1" customWidth="1"/>
    <col min="5" max="5" width="5.28515625" bestFit="1" customWidth="1"/>
  </cols>
  <sheetData>
    <row r="1" spans="1:6" x14ac:dyDescent="0.2">
      <c r="A1" s="1">
        <v>1</v>
      </c>
      <c r="B1" s="7" t="s">
        <v>41</v>
      </c>
    </row>
    <row r="2" spans="1:6" x14ac:dyDescent="0.2">
      <c r="A2" s="1" t="s">
        <v>36</v>
      </c>
      <c r="B2" s="1" t="s">
        <v>53</v>
      </c>
      <c r="C2" s="1" t="s">
        <v>39</v>
      </c>
      <c r="D2" s="1" t="s">
        <v>40</v>
      </c>
      <c r="E2" s="1" t="s">
        <v>38</v>
      </c>
      <c r="F2" s="1" t="s">
        <v>42</v>
      </c>
    </row>
    <row r="3" spans="1:6" x14ac:dyDescent="0.2">
      <c r="A3">
        <f t="shared" ref="A3:A10" si="0">ROW()-3</f>
        <v>0</v>
      </c>
      <c r="B3">
        <v>532</v>
      </c>
      <c r="C3">
        <v>76</v>
      </c>
      <c r="D3">
        <v>19</v>
      </c>
      <c r="F3" t="b">
        <v>0</v>
      </c>
    </row>
    <row r="4" spans="1:6" x14ac:dyDescent="0.2">
      <c r="A4">
        <f t="shared" si="0"/>
        <v>1</v>
      </c>
      <c r="B4">
        <v>532</v>
      </c>
      <c r="C4">
        <v>76</v>
      </c>
      <c r="D4">
        <v>19</v>
      </c>
      <c r="F4" t="b">
        <v>1</v>
      </c>
    </row>
    <row r="5" spans="1:6" x14ac:dyDescent="0.2">
      <c r="A5">
        <f t="shared" si="0"/>
        <v>2</v>
      </c>
      <c r="B5">
        <f>B4/2</f>
        <v>266</v>
      </c>
      <c r="C5">
        <v>19</v>
      </c>
      <c r="D5">
        <v>1</v>
      </c>
      <c r="E5">
        <v>76</v>
      </c>
      <c r="F5" t="b">
        <v>1</v>
      </c>
    </row>
    <row r="6" spans="1:6" x14ac:dyDescent="0.2">
      <c r="A6">
        <f t="shared" si="0"/>
        <v>3</v>
      </c>
      <c r="B6">
        <v>152</v>
      </c>
      <c r="C6">
        <v>19</v>
      </c>
      <c r="D6">
        <v>1</v>
      </c>
      <c r="E6">
        <v>76</v>
      </c>
      <c r="F6" t="b">
        <v>1</v>
      </c>
    </row>
    <row r="7" spans="1:6" x14ac:dyDescent="0.2">
      <c r="A7">
        <f t="shared" si="0"/>
        <v>4</v>
      </c>
      <c r="B7">
        <v>152</v>
      </c>
      <c r="C7">
        <v>4</v>
      </c>
      <c r="D7">
        <v>1</v>
      </c>
      <c r="E7">
        <v>76</v>
      </c>
      <c r="F7" t="b">
        <v>1</v>
      </c>
    </row>
    <row r="8" spans="1:6" x14ac:dyDescent="0.2">
      <c r="A8">
        <f t="shared" si="0"/>
        <v>5</v>
      </c>
      <c r="B8">
        <v>76</v>
      </c>
      <c r="C8">
        <v>4</v>
      </c>
      <c r="D8">
        <v>1</v>
      </c>
      <c r="E8">
        <f>2*19</f>
        <v>38</v>
      </c>
      <c r="F8" t="b">
        <v>1</v>
      </c>
    </row>
    <row r="9" spans="1:6" x14ac:dyDescent="0.2">
      <c r="A9">
        <f t="shared" si="0"/>
        <v>6</v>
      </c>
      <c r="B9">
        <v>19</v>
      </c>
      <c r="C9">
        <v>1</v>
      </c>
      <c r="D9">
        <v>1</v>
      </c>
      <c r="E9">
        <v>19</v>
      </c>
      <c r="F9" t="b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17"/>
  <sheetViews>
    <sheetView zoomScale="200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.140625" bestFit="1" customWidth="1"/>
    <col min="2" max="2" width="6.28515625" bestFit="1" customWidth="1"/>
    <col min="3" max="3" width="10.28515625" bestFit="1" customWidth="1"/>
  </cols>
  <sheetData>
    <row r="1" spans="1:3" x14ac:dyDescent="0.2">
      <c r="A1" t="s">
        <v>46</v>
      </c>
      <c r="B1" t="s">
        <v>27</v>
      </c>
      <c r="C1" t="str">
        <f>"Span "&amp;B2-B17&amp;"h"</f>
        <v>Span 225h</v>
      </c>
    </row>
    <row r="2" spans="1:3" x14ac:dyDescent="0.2">
      <c r="A2" s="18">
        <v>533</v>
      </c>
      <c r="B2" s="11">
        <v>180</v>
      </c>
    </row>
    <row r="3" spans="1:3" x14ac:dyDescent="0.2">
      <c r="A3">
        <f>A2</f>
        <v>533</v>
      </c>
      <c r="B3">
        <f>B2-15</f>
        <v>165</v>
      </c>
    </row>
    <row r="4" spans="1:3" x14ac:dyDescent="0.2">
      <c r="A4">
        <f t="shared" ref="A4:A16" si="0">A3</f>
        <v>533</v>
      </c>
      <c r="B4">
        <f t="shared" ref="B4:B17" si="1">B3-15</f>
        <v>150</v>
      </c>
    </row>
    <row r="5" spans="1:3" x14ac:dyDescent="0.2">
      <c r="A5">
        <f>A4</f>
        <v>533</v>
      </c>
      <c r="B5">
        <f t="shared" si="1"/>
        <v>135</v>
      </c>
    </row>
    <row r="6" spans="1:3" x14ac:dyDescent="0.2">
      <c r="A6">
        <f>A5</f>
        <v>533</v>
      </c>
      <c r="B6">
        <f t="shared" si="1"/>
        <v>120</v>
      </c>
    </row>
    <row r="7" spans="1:3" x14ac:dyDescent="0.2">
      <c r="A7">
        <f t="shared" si="0"/>
        <v>533</v>
      </c>
      <c r="B7">
        <f t="shared" si="1"/>
        <v>105</v>
      </c>
    </row>
    <row r="8" spans="1:3" x14ac:dyDescent="0.2">
      <c r="A8">
        <f t="shared" si="0"/>
        <v>533</v>
      </c>
      <c r="B8">
        <f t="shared" si="1"/>
        <v>90</v>
      </c>
    </row>
    <row r="9" spans="1:3" x14ac:dyDescent="0.2">
      <c r="A9">
        <f t="shared" si="0"/>
        <v>533</v>
      </c>
      <c r="B9">
        <f t="shared" si="1"/>
        <v>75</v>
      </c>
    </row>
    <row r="10" spans="1:3" x14ac:dyDescent="0.2">
      <c r="A10">
        <f t="shared" si="0"/>
        <v>533</v>
      </c>
      <c r="B10">
        <f t="shared" si="1"/>
        <v>60</v>
      </c>
    </row>
    <row r="11" spans="1:3" x14ac:dyDescent="0.2">
      <c r="A11">
        <f t="shared" si="0"/>
        <v>533</v>
      </c>
      <c r="B11">
        <f t="shared" si="1"/>
        <v>45</v>
      </c>
    </row>
    <row r="12" spans="1:3" x14ac:dyDescent="0.2">
      <c r="A12">
        <f t="shared" si="0"/>
        <v>533</v>
      </c>
      <c r="B12">
        <f t="shared" si="1"/>
        <v>30</v>
      </c>
    </row>
    <row r="13" spans="1:3" x14ac:dyDescent="0.2">
      <c r="A13">
        <f t="shared" si="0"/>
        <v>533</v>
      </c>
      <c r="B13">
        <f t="shared" si="1"/>
        <v>15</v>
      </c>
    </row>
    <row r="14" spans="1:3" x14ac:dyDescent="0.2">
      <c r="A14">
        <f t="shared" si="0"/>
        <v>533</v>
      </c>
      <c r="B14">
        <f t="shared" si="1"/>
        <v>0</v>
      </c>
    </row>
    <row r="15" spans="1:3" x14ac:dyDescent="0.2">
      <c r="A15">
        <f t="shared" si="0"/>
        <v>533</v>
      </c>
      <c r="B15">
        <f t="shared" si="1"/>
        <v>-15</v>
      </c>
    </row>
    <row r="16" spans="1:3" x14ac:dyDescent="0.2">
      <c r="A16">
        <f t="shared" si="0"/>
        <v>533</v>
      </c>
      <c r="B16">
        <f t="shared" si="1"/>
        <v>-30</v>
      </c>
    </row>
    <row r="17" spans="1:2" x14ac:dyDescent="0.2">
      <c r="A17">
        <f>A16</f>
        <v>533</v>
      </c>
      <c r="B17">
        <f t="shared" si="1"/>
        <v>-45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Chart</vt:lpstr>
      <vt:lpstr>Data</vt:lpstr>
      <vt:lpstr>Solar Cycle</vt:lpstr>
      <vt:lpstr>Lunar Cycle</vt:lpstr>
      <vt:lpstr>Zoom</vt:lpstr>
      <vt:lpstr>Labels</vt:lpstr>
      <vt:lpstr>Connect</vt:lpstr>
      <vt:lpstr>DecMeanMon</vt:lpstr>
      <vt:lpstr>DMPC</vt:lpstr>
      <vt:lpstr>DPC</vt:lpstr>
      <vt:lpstr>FMPC</vt:lpstr>
      <vt:lpstr>HasYermZero</vt:lpstr>
      <vt:lpstr>JitterMax</vt:lpstr>
      <vt:lpstr>JitterMin</vt:lpstr>
      <vt:lpstr>JitterRange</vt:lpstr>
      <vt:lpstr>MaxMonth</vt:lpstr>
      <vt:lpstr>MeanMonth</vt:lpstr>
      <vt:lpstr>MPC</vt:lpstr>
      <vt:lpstr>n15my</vt:lpstr>
      <vt:lpstr>n17my</vt:lpstr>
      <vt:lpstr>PPD</vt:lpstr>
      <vt:lpstr>PPM</vt:lpstr>
      <vt:lpstr>StartLunar</vt:lpstr>
      <vt:lpstr>StartSolar</vt:lpstr>
      <vt:lpstr>Yerms</vt:lpstr>
      <vt:lpstr>YPC</vt:lpstr>
      <vt:lpstr>ZoomLevel</vt:lpstr>
    </vt:vector>
  </TitlesOfParts>
  <Company>Mount Sinai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ibromberg</dc:creator>
  <cp:lastModifiedBy>Irv</cp:lastModifiedBy>
  <cp:lastPrinted>2013-06-02T14:20:03Z</cp:lastPrinted>
  <dcterms:created xsi:type="dcterms:W3CDTF">2012-05-09T13:58:06Z</dcterms:created>
  <dcterms:modified xsi:type="dcterms:W3CDTF">2022-03-10T01:10:43Z</dcterms:modified>
</cp:coreProperties>
</file>